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date1904="1" autoCompressPictures="0"/>
  <bookViews>
    <workbookView xWindow="0" yWindow="0" windowWidth="25600" windowHeight="16060" activeTab="3"/>
  </bookViews>
  <sheets>
    <sheet name="Current Load Calcs" sheetId="4" r:id="rId1"/>
    <sheet name="Projected Load Calcs" sheetId="1" r:id="rId2"/>
    <sheet name="Example of Good Loads" sheetId="2" r:id="rId3"/>
    <sheet name="Example of Bad Loads " sheetId="3" r:id="rId4"/>
  </sheets>
  <definedNames>
    <definedName name="_xlnm.Print_Area" localSheetId="0">'Current Load Calcs'!$A$1:$V$49</definedName>
    <definedName name="_xlnm.Print_Area" localSheetId="1">'Projected Load Calcs'!$A$1:$V$45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4" l="1"/>
  <c r="K8" i="4"/>
  <c r="K7" i="4"/>
  <c r="K13" i="4"/>
  <c r="K12" i="4"/>
  <c r="K11" i="4"/>
  <c r="K10" i="4"/>
  <c r="K16" i="4"/>
  <c r="K4" i="4"/>
  <c r="K3" i="4"/>
  <c r="K6" i="4"/>
  <c r="K9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A57" i="4"/>
  <c r="C57" i="4"/>
  <c r="F57" i="4"/>
  <c r="A58" i="4"/>
  <c r="C58" i="4"/>
  <c r="F58" i="4"/>
  <c r="A59" i="4"/>
  <c r="C59" i="4"/>
  <c r="F59" i="4"/>
  <c r="A60" i="4"/>
  <c r="C60" i="4"/>
  <c r="F60" i="4"/>
  <c r="A61" i="4"/>
  <c r="C61" i="4"/>
  <c r="F61" i="4"/>
  <c r="A62" i="4"/>
  <c r="C62" i="4"/>
  <c r="F62" i="4"/>
  <c r="A63" i="4"/>
  <c r="C63" i="4"/>
  <c r="F63" i="4"/>
  <c r="A64" i="4"/>
  <c r="C64" i="4"/>
  <c r="F64" i="4"/>
  <c r="A65" i="4"/>
  <c r="C65" i="4"/>
  <c r="F65" i="4"/>
  <c r="A66" i="4"/>
  <c r="C66" i="4"/>
  <c r="F66" i="4"/>
  <c r="A67" i="4"/>
  <c r="C67" i="4"/>
  <c r="F67" i="4"/>
  <c r="A68" i="4"/>
  <c r="C68" i="4"/>
  <c r="F68" i="4"/>
  <c r="A69" i="4"/>
  <c r="C69" i="4"/>
  <c r="F69" i="4"/>
  <c r="A70" i="4"/>
  <c r="C70" i="4"/>
  <c r="F70" i="4"/>
  <c r="A71" i="4"/>
  <c r="C71" i="4"/>
  <c r="F71" i="4"/>
  <c r="A72" i="4"/>
  <c r="C72" i="4"/>
  <c r="F72" i="4"/>
  <c r="A73" i="4"/>
  <c r="C73" i="4"/>
  <c r="F73" i="4"/>
  <c r="A74" i="4"/>
  <c r="C74" i="4"/>
  <c r="F74" i="4"/>
  <c r="A75" i="4"/>
  <c r="C75" i="4"/>
  <c r="F75" i="4"/>
  <c r="A76" i="4"/>
  <c r="C76" i="4"/>
  <c r="F76" i="4"/>
  <c r="A77" i="4"/>
  <c r="C77" i="4"/>
  <c r="F77" i="4"/>
  <c r="A78" i="4"/>
  <c r="C78" i="4"/>
  <c r="F78" i="4"/>
  <c r="A79" i="4"/>
  <c r="C79" i="4"/>
  <c r="F79" i="4"/>
  <c r="A80" i="4"/>
  <c r="C80" i="4"/>
  <c r="F80" i="4"/>
  <c r="A81" i="4"/>
  <c r="C81" i="4"/>
  <c r="F81" i="4"/>
  <c r="A82" i="4"/>
  <c r="C82" i="4"/>
  <c r="F82" i="4"/>
  <c r="A83" i="4"/>
  <c r="C83" i="4"/>
  <c r="F83" i="4"/>
  <c r="A84" i="4"/>
  <c r="C84" i="4"/>
  <c r="F84" i="4"/>
  <c r="A85" i="4"/>
  <c r="C85" i="4"/>
  <c r="F85" i="4"/>
  <c r="A86" i="4"/>
  <c r="C86" i="4"/>
  <c r="F86" i="4"/>
  <c r="A87" i="4"/>
  <c r="C87" i="4"/>
  <c r="F87" i="4"/>
  <c r="A88" i="4"/>
  <c r="C88" i="4"/>
  <c r="F88" i="4"/>
  <c r="A89" i="4"/>
  <c r="C89" i="4"/>
  <c r="F89" i="4"/>
  <c r="F85" i="3"/>
  <c r="C85" i="3"/>
  <c r="A85" i="3"/>
  <c r="F84" i="3"/>
  <c r="C84" i="3"/>
  <c r="A84" i="3"/>
  <c r="F83" i="3"/>
  <c r="C83" i="3"/>
  <c r="A83" i="3"/>
  <c r="F82" i="3"/>
  <c r="C82" i="3"/>
  <c r="A82" i="3"/>
  <c r="F81" i="3"/>
  <c r="C81" i="3"/>
  <c r="A81" i="3"/>
  <c r="F80" i="3"/>
  <c r="C80" i="3"/>
  <c r="A80" i="3"/>
  <c r="F79" i="3"/>
  <c r="C79" i="3"/>
  <c r="A79" i="3"/>
  <c r="F78" i="3"/>
  <c r="C78" i="3"/>
  <c r="A78" i="3"/>
  <c r="F77" i="3"/>
  <c r="C77" i="3"/>
  <c r="A77" i="3"/>
  <c r="F76" i="3"/>
  <c r="C76" i="3"/>
  <c r="A76" i="3"/>
  <c r="F75" i="3"/>
  <c r="C75" i="3"/>
  <c r="A75" i="3"/>
  <c r="F74" i="3"/>
  <c r="C74" i="3"/>
  <c r="A74" i="3"/>
  <c r="F73" i="3"/>
  <c r="C73" i="3"/>
  <c r="A73" i="3"/>
  <c r="F72" i="3"/>
  <c r="C72" i="3"/>
  <c r="A72" i="3"/>
  <c r="F71" i="3"/>
  <c r="C71" i="3"/>
  <c r="A71" i="3"/>
  <c r="F70" i="3"/>
  <c r="C70" i="3"/>
  <c r="A70" i="3"/>
  <c r="F69" i="3"/>
  <c r="C69" i="3"/>
  <c r="A69" i="3"/>
  <c r="F68" i="3"/>
  <c r="C68" i="3"/>
  <c r="A68" i="3"/>
  <c r="F67" i="3"/>
  <c r="C67" i="3"/>
  <c r="A67" i="3"/>
  <c r="F66" i="3"/>
  <c r="C66" i="3"/>
  <c r="A66" i="3"/>
  <c r="F65" i="3"/>
  <c r="C65" i="3"/>
  <c r="A65" i="3"/>
  <c r="F64" i="3"/>
  <c r="C64" i="3"/>
  <c r="A64" i="3"/>
  <c r="F63" i="3"/>
  <c r="C63" i="3"/>
  <c r="A63" i="3"/>
  <c r="F62" i="3"/>
  <c r="C62" i="3"/>
  <c r="A62" i="3"/>
  <c r="F61" i="3"/>
  <c r="C61" i="3"/>
  <c r="A61" i="3"/>
  <c r="F60" i="3"/>
  <c r="F53" i="3"/>
  <c r="F54" i="3"/>
  <c r="F55" i="3"/>
  <c r="F56" i="3"/>
  <c r="F57" i="3"/>
  <c r="F58" i="3"/>
  <c r="F59" i="3"/>
  <c r="K38" i="3"/>
  <c r="C60" i="3"/>
  <c r="A60" i="3"/>
  <c r="C59" i="3"/>
  <c r="A59" i="3"/>
  <c r="C58" i="3"/>
  <c r="A58" i="3"/>
  <c r="C57" i="3"/>
  <c r="A57" i="3"/>
  <c r="C56" i="3"/>
  <c r="A56" i="3"/>
  <c r="C55" i="3"/>
  <c r="C53" i="3"/>
  <c r="C54" i="3"/>
  <c r="K39" i="3"/>
  <c r="A55" i="3"/>
  <c r="A53" i="3"/>
  <c r="A54" i="3"/>
  <c r="K37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F85" i="2"/>
  <c r="C85" i="2"/>
  <c r="A85" i="2"/>
  <c r="F84" i="2"/>
  <c r="C84" i="2"/>
  <c r="A84" i="2"/>
  <c r="F83" i="2"/>
  <c r="C83" i="2"/>
  <c r="A83" i="2"/>
  <c r="F82" i="2"/>
  <c r="C82" i="2"/>
  <c r="A82" i="2"/>
  <c r="F81" i="2"/>
  <c r="C81" i="2"/>
  <c r="A81" i="2"/>
  <c r="F80" i="2"/>
  <c r="C80" i="2"/>
  <c r="A80" i="2"/>
  <c r="F79" i="2"/>
  <c r="C79" i="2"/>
  <c r="A79" i="2"/>
  <c r="F78" i="2"/>
  <c r="C78" i="2"/>
  <c r="A78" i="2"/>
  <c r="F77" i="2"/>
  <c r="C77" i="2"/>
  <c r="A77" i="2"/>
  <c r="F76" i="2"/>
  <c r="C76" i="2"/>
  <c r="A76" i="2"/>
  <c r="F75" i="2"/>
  <c r="C75" i="2"/>
  <c r="A75" i="2"/>
  <c r="F74" i="2"/>
  <c r="C74" i="2"/>
  <c r="A74" i="2"/>
  <c r="F73" i="2"/>
  <c r="C73" i="2"/>
  <c r="A73" i="2"/>
  <c r="F72" i="2"/>
  <c r="C72" i="2"/>
  <c r="A72" i="2"/>
  <c r="F71" i="2"/>
  <c r="C71" i="2"/>
  <c r="A71" i="2"/>
  <c r="F70" i="2"/>
  <c r="C70" i="2"/>
  <c r="A70" i="2"/>
  <c r="F69" i="2"/>
  <c r="C69" i="2"/>
  <c r="A69" i="2"/>
  <c r="F68" i="2"/>
  <c r="C68" i="2"/>
  <c r="A68" i="2"/>
  <c r="F67" i="2"/>
  <c r="C67" i="2"/>
  <c r="A67" i="2"/>
  <c r="F66" i="2"/>
  <c r="C66" i="2"/>
  <c r="A66" i="2"/>
  <c r="F65" i="2"/>
  <c r="C65" i="2"/>
  <c r="A65" i="2"/>
  <c r="F64" i="2"/>
  <c r="C64" i="2"/>
  <c r="A64" i="2"/>
  <c r="F63" i="2"/>
  <c r="C63" i="2"/>
  <c r="A63" i="2"/>
  <c r="F62" i="2"/>
  <c r="C62" i="2"/>
  <c r="A62" i="2"/>
  <c r="F61" i="2"/>
  <c r="C61" i="2"/>
  <c r="A61" i="2"/>
  <c r="F60" i="2"/>
  <c r="C60" i="2"/>
  <c r="A60" i="2"/>
  <c r="F59" i="2"/>
  <c r="C59" i="2"/>
  <c r="A59" i="2"/>
  <c r="F58" i="2"/>
  <c r="C58" i="2"/>
  <c r="C53" i="2"/>
  <c r="C54" i="2"/>
  <c r="C55" i="2"/>
  <c r="C56" i="2"/>
  <c r="C57" i="2"/>
  <c r="K39" i="2"/>
  <c r="A58" i="2"/>
  <c r="F57" i="2"/>
  <c r="A57" i="2"/>
  <c r="F56" i="2"/>
  <c r="A56" i="2"/>
  <c r="F55" i="2"/>
  <c r="F53" i="2"/>
  <c r="F54" i="2"/>
  <c r="K38" i="2"/>
  <c r="A55" i="2"/>
  <c r="A54" i="2"/>
  <c r="A53" i="2"/>
  <c r="K3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K37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K38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K39" i="1"/>
  <c r="K40" i="4"/>
  <c r="L13" i="4"/>
  <c r="K43" i="4"/>
  <c r="K42" i="4"/>
  <c r="K41" i="4"/>
  <c r="K36" i="1"/>
  <c r="L8" i="1"/>
  <c r="L24" i="1"/>
  <c r="L32" i="1"/>
  <c r="K36" i="3"/>
  <c r="L35" i="3"/>
  <c r="L11" i="3"/>
  <c r="L15" i="1"/>
  <c r="L23" i="1"/>
  <c r="L31" i="1"/>
  <c r="L6" i="1"/>
  <c r="L10" i="1"/>
  <c r="L18" i="1"/>
  <c r="L33" i="3"/>
  <c r="L9" i="3"/>
  <c r="L32" i="3"/>
  <c r="L25" i="1"/>
  <c r="L33" i="1"/>
  <c r="L26" i="3"/>
  <c r="L18" i="3"/>
  <c r="L10" i="3"/>
  <c r="L19" i="3"/>
  <c r="L16" i="1"/>
  <c r="K36" i="2"/>
  <c r="L32" i="2"/>
  <c r="L5" i="4"/>
  <c r="L7" i="4"/>
  <c r="L10" i="4"/>
  <c r="L8" i="4"/>
  <c r="L11" i="4"/>
  <c r="L12" i="4"/>
  <c r="L3" i="4"/>
  <c r="L16" i="4"/>
  <c r="L39" i="4"/>
  <c r="L34" i="4"/>
  <c r="L4" i="4"/>
  <c r="L15" i="2"/>
  <c r="L19" i="2"/>
  <c r="L23" i="2"/>
  <c r="L33" i="4"/>
  <c r="L7" i="2"/>
  <c r="L38" i="4"/>
  <c r="L26" i="4"/>
  <c r="L25" i="4"/>
  <c r="L24" i="4"/>
  <c r="L27" i="4"/>
  <c r="L30" i="4"/>
  <c r="L37" i="4"/>
  <c r="L25" i="3"/>
  <c r="L19" i="4"/>
  <c r="L27" i="3"/>
  <c r="L22" i="4"/>
  <c r="L29" i="4"/>
  <c r="L35" i="4"/>
  <c r="L17" i="3"/>
  <c r="L9" i="4"/>
  <c r="L33" i="2"/>
  <c r="L11" i="2"/>
  <c r="L3" i="2"/>
  <c r="L30" i="2"/>
  <c r="L28" i="2"/>
  <c r="L20" i="2"/>
  <c r="L12" i="2"/>
  <c r="L4" i="2"/>
  <c r="L14" i="2"/>
  <c r="L24" i="2"/>
  <c r="L16" i="2"/>
  <c r="L17" i="2"/>
  <c r="L29" i="2"/>
  <c r="L21" i="2"/>
  <c r="L13" i="2"/>
  <c r="L5" i="2"/>
  <c r="L22" i="2"/>
  <c r="L6" i="2"/>
  <c r="L8" i="2"/>
  <c r="L25" i="2"/>
  <c r="L9" i="2"/>
  <c r="L15" i="4"/>
  <c r="L18" i="4"/>
  <c r="L29" i="3"/>
  <c r="L5" i="3"/>
  <c r="L14" i="3"/>
  <c r="L15" i="3"/>
  <c r="L30" i="3"/>
  <c r="L6" i="3"/>
  <c r="L31" i="3"/>
  <c r="L7" i="3"/>
  <c r="L8" i="3"/>
  <c r="L21" i="3"/>
  <c r="L23" i="3"/>
  <c r="L28" i="3"/>
  <c r="L20" i="3"/>
  <c r="L12" i="3"/>
  <c r="L4" i="3"/>
  <c r="L13" i="3"/>
  <c r="L22" i="3"/>
  <c r="L16" i="3"/>
  <c r="L4" i="1"/>
  <c r="L28" i="1"/>
  <c r="L35" i="1"/>
  <c r="L26" i="1"/>
  <c r="L21" i="1"/>
  <c r="L12" i="1"/>
  <c r="L11" i="1"/>
  <c r="L34" i="1"/>
  <c r="L14" i="1"/>
  <c r="L19" i="1"/>
  <c r="L17" i="1"/>
  <c r="L22" i="1"/>
  <c r="L30" i="1"/>
  <c r="L5" i="1"/>
  <c r="L13" i="1"/>
  <c r="L29" i="1"/>
  <c r="L20" i="1"/>
  <c r="L3" i="1"/>
  <c r="L27" i="1"/>
  <c r="L9" i="1"/>
  <c r="L10" i="2"/>
  <c r="L32" i="4"/>
  <c r="L14" i="4"/>
  <c r="L17" i="4"/>
  <c r="L21" i="4"/>
  <c r="L27" i="2"/>
  <c r="L34" i="2"/>
  <c r="L31" i="4"/>
  <c r="L36" i="4"/>
  <c r="L20" i="4"/>
  <c r="L26" i="2"/>
  <c r="L23" i="4"/>
  <c r="L3" i="3"/>
  <c r="L35" i="2"/>
  <c r="L34" i="3"/>
  <c r="L28" i="4"/>
  <c r="L24" i="3"/>
  <c r="L18" i="2"/>
  <c r="L6" i="4"/>
  <c r="L7" i="1"/>
  <c r="L31" i="2"/>
</calcChain>
</file>

<file path=xl/sharedStrings.xml><?xml version="1.0" encoding="utf-8"?>
<sst xmlns="http://schemas.openxmlformats.org/spreadsheetml/2006/main" count="177" uniqueCount="74">
  <si>
    <t>AC=1</t>
  </si>
  <si>
    <t>Priority=1</t>
  </si>
  <si>
    <t>Run</t>
  </si>
  <si>
    <t>Hours</t>
  </si>
  <si>
    <t>Days</t>
  </si>
  <si>
    <t>Phantom-Load</t>
  </si>
  <si>
    <t>Surge</t>
  </si>
  <si>
    <t>Ave. WH</t>
  </si>
  <si>
    <t>Percent</t>
  </si>
  <si>
    <t>Electrical Loads</t>
  </si>
  <si>
    <t>Qty</t>
  </si>
  <si>
    <t>Volts</t>
  </si>
  <si>
    <t>DC=0</t>
  </si>
  <si>
    <t>Not=0</t>
  </si>
  <si>
    <t>Watts</t>
  </si>
  <si>
    <t>/Day</t>
  </si>
  <si>
    <t>/Wk</t>
  </si>
  <si>
    <t>of Total</t>
  </si>
  <si>
    <t>Boom box (example)</t>
  </si>
  <si>
    <t>Total Daily Average Watt-hrs</t>
  </si>
  <si>
    <t>Largest AC Appliance Wattage</t>
  </si>
  <si>
    <t>Inverter Priority Wattage</t>
  </si>
  <si>
    <t>Largest AC Appliance Surge Wattage</t>
  </si>
  <si>
    <t>THIS IS PAGE 2 NERD STUFF-- DO NOT PRINT</t>
  </si>
  <si>
    <t>Fluorescent Lights</t>
  </si>
  <si>
    <t>Refrigerator Sun Frost 16 cf</t>
  </si>
  <si>
    <t>Blender</t>
  </si>
  <si>
    <t>Microwave Oven</t>
  </si>
  <si>
    <t>Food Processor</t>
  </si>
  <si>
    <t>Espresso Maker</t>
  </si>
  <si>
    <t>Coffee Grinder</t>
  </si>
  <si>
    <t>21" Color Television</t>
  </si>
  <si>
    <t>Video Cassette Recorder</t>
  </si>
  <si>
    <t>Satellite TV System</t>
  </si>
  <si>
    <t>Stereo System</t>
  </si>
  <si>
    <t>Computer</t>
  </si>
  <si>
    <t>Computer Printer</t>
  </si>
  <si>
    <t>Power Tool</t>
  </si>
  <si>
    <t>Radio Telephone (receive)</t>
  </si>
  <si>
    <t>Radio Telephone (transmit)</t>
  </si>
  <si>
    <t>Phone Answering Machine</t>
  </si>
  <si>
    <t>Washing Machine</t>
  </si>
  <si>
    <t>Clothes Dryer (motor only)</t>
  </si>
  <si>
    <t>Sewing Machine</t>
  </si>
  <si>
    <t>Vacuum Cleaner</t>
  </si>
  <si>
    <t>Hair Dryer</t>
  </si>
  <si>
    <t>Ni-Cd Battery Charger</t>
  </si>
  <si>
    <t>Incandescent Lights</t>
  </si>
  <si>
    <t>Refrigerator RCA 16 cu. ft.</t>
  </si>
  <si>
    <t>Clothes Dryer</t>
  </si>
  <si>
    <t>Radio</t>
  </si>
  <si>
    <t>Computer-Laptop, His</t>
  </si>
  <si>
    <t>Computer-Desktop, Hers</t>
  </si>
  <si>
    <t>Ceiling Fan-Bed Room</t>
  </si>
  <si>
    <t>Refridgerator/Freezer</t>
  </si>
  <si>
    <t>Ceiling Fan-Great Room</t>
  </si>
  <si>
    <t>Exhaust Fan-Bathroom</t>
  </si>
  <si>
    <t>Microwave</t>
  </si>
  <si>
    <t>Toaster</t>
  </si>
  <si>
    <t>Coffee Maker</t>
  </si>
  <si>
    <t>Lights-Kitchen, Under Cabinet (LED)</t>
  </si>
  <si>
    <t>Lights-Great Room (CFL)</t>
  </si>
  <si>
    <t>Lights-Bed Room (CFL)</t>
  </si>
  <si>
    <t>Lights-Kitchen, Overhead (CFL)</t>
  </si>
  <si>
    <t>Lights-Loft (CFL)</t>
  </si>
  <si>
    <t>Lights-Exterior (CFL)</t>
  </si>
  <si>
    <t>Lights-Bathroom (CFL)</t>
  </si>
  <si>
    <t>Lights-Entry Way (CFL)</t>
  </si>
  <si>
    <t>Lights-Power House (LED)</t>
  </si>
  <si>
    <t>Television</t>
  </si>
  <si>
    <t>Cell Charger</t>
  </si>
  <si>
    <t>Well Pump DC</t>
  </si>
  <si>
    <t>Cable Box/Internet</t>
  </si>
  <si>
    <t>Printer, Ink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</si>
</sst>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0.00\ ;\(&quot;$&quot;0.00\)"/>
    <numFmt numFmtId="165" formatCode="0.0"/>
    <numFmt numFmtId="166" formatCode="0.0%"/>
  </numFmts>
  <fonts count="10" x14ac:knownFonts="1">
    <font>
      <sz val="9"/>
      <name val="Geneva"/>
    </font>
    <font>
      <sz val="10"/>
      <name val="Helv"/>
    </font>
    <font>
      <b/>
      <sz val="9"/>
      <name val="Helv"/>
    </font>
    <font>
      <sz val="9"/>
      <name val="Helv"/>
    </font>
    <font>
      <sz val="10"/>
      <name val="Helv"/>
      <family val="2"/>
    </font>
    <font>
      <b/>
      <sz val="10"/>
      <name val="Helv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0" fontId="6" fillId="0" borderId="0" xfId="0" applyNumberFormat="1" applyFont="1" applyAlignment="1">
      <alignment horizontal="right" vertical="center"/>
    </xf>
    <xf numFmtId="1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hidden="1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165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workbookViewId="0">
      <pane ySplit="2" topLeftCell="A19" activePane="bottomLeft" state="frozen"/>
      <selection pane="bottomLeft" activeCell="N9" sqref="N9"/>
    </sheetView>
  </sheetViews>
  <sheetFormatPr baseColWidth="10" defaultColWidth="10.83203125" defaultRowHeight="12" x14ac:dyDescent="0"/>
  <cols>
    <col min="1" max="1" width="42.5" style="57" bestFit="1" customWidth="1"/>
    <col min="2" max="2" width="4.33203125" style="58" customWidth="1"/>
    <col min="3" max="4" width="5.5" style="70" customWidth="1"/>
    <col min="5" max="5" width="9.5" style="70" customWidth="1"/>
    <col min="6" max="6" width="5.6640625" style="70" customWidth="1"/>
    <col min="7" max="7" width="6" style="70" customWidth="1"/>
    <col min="8" max="8" width="5.5" style="101" customWidth="1"/>
    <col min="9" max="9" width="13.6640625" style="101" customWidth="1"/>
    <col min="10" max="10" width="6.1640625" style="101" customWidth="1"/>
    <col min="11" max="11" width="9.1640625" style="102" customWidth="1"/>
    <col min="12" max="12" width="8.1640625" style="118" customWidth="1"/>
    <col min="13" max="13" width="6.33203125" style="57" customWidth="1"/>
    <col min="14" max="14" width="13.6640625" style="57" customWidth="1"/>
    <col min="15" max="16" width="10.83203125" style="57" customWidth="1"/>
    <col min="17" max="17" width="5" style="57" customWidth="1"/>
    <col min="18" max="18" width="28.5" style="57" customWidth="1"/>
    <col min="19" max="19" width="10.33203125" style="57" customWidth="1"/>
    <col min="20" max="20" width="10" style="57" customWidth="1"/>
    <col min="21" max="21" width="12.1640625" style="57" customWidth="1"/>
    <col min="22" max="22" width="8.5" style="61" customWidth="1"/>
    <col min="23" max="23" width="3" style="57" customWidth="1"/>
    <col min="24" max="48" width="5.83203125" style="57" customWidth="1"/>
    <col min="49" max="51" width="6.33203125" style="57" customWidth="1"/>
    <col min="52" max="69" width="9.33203125" style="57" customWidth="1"/>
    <col min="70" max="16384" width="10.83203125" style="57"/>
  </cols>
  <sheetData>
    <row r="1" spans="1:40" ht="18" customHeight="1">
      <c r="A1" s="62"/>
      <c r="B1" s="63"/>
      <c r="C1" s="63"/>
      <c r="D1" s="63" t="s">
        <v>0</v>
      </c>
      <c r="E1" s="63" t="s">
        <v>1</v>
      </c>
      <c r="F1" s="63" t="s">
        <v>2</v>
      </c>
      <c r="G1" s="63" t="s">
        <v>3</v>
      </c>
      <c r="H1" s="65" t="s">
        <v>4</v>
      </c>
      <c r="I1" s="63" t="s">
        <v>5</v>
      </c>
      <c r="J1" s="63" t="s">
        <v>6</v>
      </c>
      <c r="K1" s="66" t="s">
        <v>7</v>
      </c>
      <c r="L1" s="67" t="s">
        <v>8</v>
      </c>
      <c r="O1" s="68"/>
      <c r="P1" s="68"/>
      <c r="X1" s="69"/>
      <c r="AC1" s="69"/>
      <c r="AJ1" s="70"/>
      <c r="AK1" s="71"/>
      <c r="AL1" s="71"/>
      <c r="AM1" s="72"/>
      <c r="AN1" s="73"/>
    </row>
    <row r="2" spans="1:40" ht="18" customHeight="1">
      <c r="A2" s="74" t="s">
        <v>9</v>
      </c>
      <c r="B2" s="75" t="s">
        <v>10</v>
      </c>
      <c r="C2" s="75" t="s">
        <v>11</v>
      </c>
      <c r="D2" s="75" t="s">
        <v>12</v>
      </c>
      <c r="E2" s="75" t="s">
        <v>13</v>
      </c>
      <c r="F2" s="75" t="s">
        <v>14</v>
      </c>
      <c r="G2" s="75" t="s">
        <v>15</v>
      </c>
      <c r="H2" s="76" t="s">
        <v>16</v>
      </c>
      <c r="I2" s="75" t="s">
        <v>14</v>
      </c>
      <c r="J2" s="75" t="s">
        <v>14</v>
      </c>
      <c r="K2" s="77" t="s">
        <v>15</v>
      </c>
      <c r="L2" s="78" t="s">
        <v>17</v>
      </c>
      <c r="O2" s="68"/>
      <c r="P2" s="68"/>
      <c r="Q2" s="69"/>
      <c r="R2" s="70"/>
      <c r="S2" s="69"/>
      <c r="T2" s="69"/>
      <c r="U2" s="69"/>
      <c r="V2" s="79"/>
      <c r="AC2" s="69"/>
      <c r="AJ2" s="70"/>
      <c r="AK2" s="72"/>
      <c r="AL2" s="72"/>
      <c r="AM2" s="72"/>
      <c r="AN2" s="73"/>
    </row>
    <row r="3" spans="1:40" ht="18" customHeight="1">
      <c r="A3" s="111" t="s">
        <v>51</v>
      </c>
      <c r="B3" s="112">
        <v>1</v>
      </c>
      <c r="C3" s="112">
        <v>120</v>
      </c>
      <c r="D3" s="112">
        <v>1</v>
      </c>
      <c r="E3" s="112">
        <v>0</v>
      </c>
      <c r="F3" s="112">
        <v>20</v>
      </c>
      <c r="G3" s="112">
        <v>4</v>
      </c>
      <c r="H3" s="113">
        <v>5</v>
      </c>
      <c r="I3" s="112">
        <v>3</v>
      </c>
      <c r="J3" s="112">
        <v>0</v>
      </c>
      <c r="K3" s="120">
        <f t="shared" ref="K3:K39" si="0">(B3*F3*G3*H3/7)+((I3*(168-G3*H3))/7)</f>
        <v>120.57142857142858</v>
      </c>
      <c r="L3" s="87">
        <f>(K3/$K$40)</f>
        <v>9.6606358277957338E-3</v>
      </c>
      <c r="O3" s="115"/>
      <c r="P3" s="115"/>
      <c r="Q3" s="69"/>
      <c r="R3" s="70"/>
      <c r="S3" s="69"/>
      <c r="T3" s="69"/>
      <c r="U3" s="69"/>
      <c r="V3" s="79"/>
      <c r="AC3" s="69"/>
      <c r="AJ3" s="70"/>
      <c r="AK3" s="72"/>
      <c r="AL3" s="72"/>
      <c r="AM3" s="72"/>
      <c r="AN3" s="73"/>
    </row>
    <row r="4" spans="1:40" ht="18" customHeight="1">
      <c r="A4" s="111" t="s">
        <v>52</v>
      </c>
      <c r="B4" s="112">
        <v>1</v>
      </c>
      <c r="C4" s="112">
        <v>120</v>
      </c>
      <c r="D4" s="112">
        <v>1</v>
      </c>
      <c r="E4" s="112">
        <v>0</v>
      </c>
      <c r="F4" s="112">
        <v>20</v>
      </c>
      <c r="G4" s="112">
        <v>4</v>
      </c>
      <c r="H4" s="113">
        <v>5</v>
      </c>
      <c r="I4" s="112">
        <v>9</v>
      </c>
      <c r="J4" s="112">
        <v>0</v>
      </c>
      <c r="K4" s="120">
        <f t="shared" si="0"/>
        <v>247.42857142857142</v>
      </c>
      <c r="L4" s="87">
        <f>(K4/$K$40)</f>
        <v>1.9824906698746692E-2</v>
      </c>
      <c r="O4" s="115"/>
      <c r="P4" s="115"/>
      <c r="Q4" s="69"/>
      <c r="R4" s="70"/>
      <c r="S4" s="69"/>
      <c r="T4" s="69"/>
      <c r="U4" s="69"/>
      <c r="V4" s="79"/>
      <c r="AC4" s="69"/>
      <c r="AJ4" s="70"/>
      <c r="AK4" s="72"/>
      <c r="AL4" s="72"/>
      <c r="AM4" s="72"/>
      <c r="AN4" s="73"/>
    </row>
    <row r="5" spans="1:40" ht="18" customHeight="1">
      <c r="A5" s="111" t="s">
        <v>73</v>
      </c>
      <c r="B5" s="112">
        <v>1</v>
      </c>
      <c r="C5" s="112">
        <v>120</v>
      </c>
      <c r="D5" s="112">
        <v>1</v>
      </c>
      <c r="E5" s="112">
        <v>0</v>
      </c>
      <c r="F5" s="112">
        <v>50</v>
      </c>
      <c r="G5" s="112">
        <v>0.01</v>
      </c>
      <c r="H5" s="113">
        <v>1</v>
      </c>
      <c r="I5" s="112">
        <v>5</v>
      </c>
      <c r="J5" s="112">
        <v>0</v>
      </c>
      <c r="K5" s="120">
        <f t="shared" ref="K5" si="1">(B5*F5*G5*H5/7)+((I5*(168-G5*H5))/7)</f>
        <v>120.06428571428572</v>
      </c>
      <c r="L5" s="87">
        <f>(K5/$K$40)</f>
        <v>9.6200016368138911E-3</v>
      </c>
      <c r="O5" s="115"/>
      <c r="P5" s="115"/>
      <c r="Q5" s="69"/>
      <c r="R5" s="70"/>
      <c r="S5" s="69"/>
      <c r="T5" s="69"/>
      <c r="U5" s="69"/>
      <c r="V5" s="79"/>
      <c r="AC5" s="69"/>
      <c r="AJ5" s="70"/>
      <c r="AK5" s="72"/>
      <c r="AL5" s="72"/>
      <c r="AM5" s="72"/>
      <c r="AN5" s="73"/>
    </row>
    <row r="6" spans="1:40" ht="18" customHeight="1">
      <c r="A6" s="80" t="s">
        <v>50</v>
      </c>
      <c r="B6" s="81">
        <v>1</v>
      </c>
      <c r="C6" s="82">
        <v>120</v>
      </c>
      <c r="D6" s="82">
        <v>1</v>
      </c>
      <c r="E6" s="81">
        <v>0</v>
      </c>
      <c r="F6" s="81">
        <v>8</v>
      </c>
      <c r="G6" s="117">
        <v>4</v>
      </c>
      <c r="H6" s="85">
        <v>1</v>
      </c>
      <c r="I6" s="81">
        <v>6</v>
      </c>
      <c r="J6" s="81">
        <v>0</v>
      </c>
      <c r="K6" s="120">
        <f t="shared" si="0"/>
        <v>145.14285714285717</v>
      </c>
      <c r="L6" s="87">
        <f>(K6/$K$40)</f>
        <v>1.1629390996493443E-2</v>
      </c>
      <c r="O6" s="88"/>
      <c r="P6" s="88"/>
      <c r="Q6" s="89"/>
      <c r="R6" s="89"/>
      <c r="S6" s="89"/>
      <c r="T6" s="89"/>
      <c r="AC6" s="69"/>
      <c r="AJ6" s="70"/>
      <c r="AK6" s="72"/>
      <c r="AL6" s="72"/>
      <c r="AM6" s="72"/>
      <c r="AN6" s="73"/>
    </row>
    <row r="7" spans="1:40" ht="18" customHeight="1">
      <c r="A7" s="80" t="s">
        <v>69</v>
      </c>
      <c r="B7" s="81">
        <v>1</v>
      </c>
      <c r="C7" s="82">
        <v>120</v>
      </c>
      <c r="D7" s="82">
        <v>1</v>
      </c>
      <c r="E7" s="81">
        <v>0</v>
      </c>
      <c r="F7" s="81">
        <v>150</v>
      </c>
      <c r="G7" s="117">
        <v>4</v>
      </c>
      <c r="H7" s="85">
        <v>7</v>
      </c>
      <c r="I7" s="81">
        <v>2</v>
      </c>
      <c r="J7" s="81">
        <v>0</v>
      </c>
      <c r="K7" s="120">
        <f t="shared" ref="K7:K8" si="2">(B7*F7*G7*H7/7)+((I7*(168-G7*H7))/7)</f>
        <v>640</v>
      </c>
      <c r="L7" s="87">
        <f t="shared" ref="L7:L8" si="3">(K7/$K$40)</f>
        <v>5.1279204393986831E-2</v>
      </c>
      <c r="O7" s="88"/>
      <c r="P7" s="88"/>
      <c r="Q7" s="89"/>
      <c r="R7" s="89"/>
      <c r="S7" s="89"/>
      <c r="T7" s="89"/>
      <c r="AC7" s="69"/>
      <c r="AJ7" s="70"/>
      <c r="AK7" s="72"/>
      <c r="AL7" s="72"/>
      <c r="AM7" s="72"/>
      <c r="AN7" s="73"/>
    </row>
    <row r="8" spans="1:40" ht="18" customHeight="1">
      <c r="A8" s="80" t="s">
        <v>72</v>
      </c>
      <c r="B8" s="81">
        <v>1</v>
      </c>
      <c r="C8" s="82">
        <v>120</v>
      </c>
      <c r="D8" s="82">
        <v>1</v>
      </c>
      <c r="E8" s="81">
        <v>0</v>
      </c>
      <c r="F8" s="81">
        <v>12</v>
      </c>
      <c r="G8" s="117">
        <v>24</v>
      </c>
      <c r="H8" s="85">
        <v>7</v>
      </c>
      <c r="I8" s="81">
        <v>0</v>
      </c>
      <c r="J8" s="81">
        <v>0</v>
      </c>
      <c r="K8" s="120">
        <f t="shared" si="2"/>
        <v>288</v>
      </c>
      <c r="L8" s="87">
        <f t="shared" si="3"/>
        <v>2.3075641977294073E-2</v>
      </c>
      <c r="O8" s="88"/>
      <c r="P8" s="88"/>
      <c r="Q8" s="89"/>
      <c r="R8" s="89"/>
      <c r="S8" s="89"/>
      <c r="T8" s="89"/>
      <c r="AC8" s="69"/>
      <c r="AJ8" s="70"/>
      <c r="AK8" s="72"/>
      <c r="AL8" s="72"/>
      <c r="AM8" s="72"/>
      <c r="AN8" s="73"/>
    </row>
    <row r="9" spans="1:40" ht="18" customHeight="1">
      <c r="A9" s="80" t="s">
        <v>54</v>
      </c>
      <c r="B9" s="81">
        <v>1</v>
      </c>
      <c r="C9" s="82">
        <v>120</v>
      </c>
      <c r="D9" s="82">
        <v>1</v>
      </c>
      <c r="E9" s="81">
        <v>1</v>
      </c>
      <c r="F9" s="81">
        <v>450</v>
      </c>
      <c r="G9" s="117">
        <v>12</v>
      </c>
      <c r="H9" s="85">
        <v>7</v>
      </c>
      <c r="I9" s="82">
        <v>0</v>
      </c>
      <c r="J9" s="82">
        <v>0</v>
      </c>
      <c r="K9" s="120">
        <f t="shared" si="0"/>
        <v>5400</v>
      </c>
      <c r="L9" s="87">
        <f>(K9/$K$40)</f>
        <v>0.43266828707426386</v>
      </c>
      <c r="O9" s="88"/>
      <c r="P9" s="88"/>
      <c r="Q9" s="89"/>
      <c r="S9" s="89"/>
      <c r="T9" s="89"/>
      <c r="X9" s="69"/>
      <c r="Y9" s="91"/>
      <c r="AC9" s="69"/>
      <c r="AJ9" s="70"/>
      <c r="AK9" s="71"/>
      <c r="AL9" s="71"/>
      <c r="AM9" s="72"/>
      <c r="AN9" s="73"/>
    </row>
    <row r="10" spans="1:40" ht="18" customHeight="1">
      <c r="A10" s="80" t="s">
        <v>57</v>
      </c>
      <c r="B10" s="81">
        <v>1</v>
      </c>
      <c r="C10" s="82">
        <v>120</v>
      </c>
      <c r="D10" s="82">
        <v>1</v>
      </c>
      <c r="E10" s="81">
        <v>0</v>
      </c>
      <c r="F10" s="81">
        <v>1200</v>
      </c>
      <c r="G10" s="117">
        <v>0.2</v>
      </c>
      <c r="H10" s="85">
        <v>7</v>
      </c>
      <c r="I10" s="82">
        <v>1</v>
      </c>
      <c r="J10" s="82">
        <v>0</v>
      </c>
      <c r="K10" s="120">
        <f t="shared" ref="K10:K13" si="4">(B10*F10*G10*H10/7)+((I10*(168-G10*H10))/7)</f>
        <v>263.8</v>
      </c>
      <c r="L10" s="87">
        <f t="shared" ref="L10:L13" si="5">(K10/$K$40)</f>
        <v>2.1136647061146447E-2</v>
      </c>
      <c r="O10" s="88"/>
      <c r="P10" s="88"/>
      <c r="Q10" s="89"/>
      <c r="S10" s="89"/>
      <c r="T10" s="89"/>
      <c r="X10" s="69"/>
      <c r="Y10" s="91"/>
      <c r="AC10" s="69"/>
      <c r="AJ10" s="70"/>
      <c r="AK10" s="71"/>
      <c r="AL10" s="71"/>
      <c r="AM10" s="72"/>
      <c r="AN10" s="73"/>
    </row>
    <row r="11" spans="1:40" ht="18" customHeight="1">
      <c r="A11" s="80" t="s">
        <v>58</v>
      </c>
      <c r="B11" s="81">
        <v>1</v>
      </c>
      <c r="C11" s="82">
        <v>120</v>
      </c>
      <c r="D11" s="82">
        <v>1</v>
      </c>
      <c r="E11" s="81">
        <v>0</v>
      </c>
      <c r="F11" s="81">
        <v>800</v>
      </c>
      <c r="G11" s="117">
        <v>0.1</v>
      </c>
      <c r="H11" s="85">
        <v>7</v>
      </c>
      <c r="I11" s="82">
        <v>0</v>
      </c>
      <c r="J11" s="82">
        <v>0</v>
      </c>
      <c r="K11" s="120">
        <f t="shared" si="4"/>
        <v>80</v>
      </c>
      <c r="L11" s="87">
        <f t="shared" si="5"/>
        <v>6.4099005492483539E-3</v>
      </c>
      <c r="O11" s="88"/>
      <c r="P11" s="88"/>
      <c r="Q11" s="89"/>
      <c r="S11" s="89"/>
      <c r="T11" s="89"/>
      <c r="X11" s="69"/>
      <c r="Y11" s="91"/>
      <c r="AC11" s="69"/>
      <c r="AJ11" s="70"/>
      <c r="AK11" s="71"/>
      <c r="AL11" s="71"/>
      <c r="AM11" s="72"/>
      <c r="AN11" s="73"/>
    </row>
    <row r="12" spans="1:40" ht="18" customHeight="1">
      <c r="A12" s="80" t="s">
        <v>59</v>
      </c>
      <c r="B12" s="81">
        <v>1</v>
      </c>
      <c r="C12" s="82">
        <v>120</v>
      </c>
      <c r="D12" s="82">
        <v>1</v>
      </c>
      <c r="E12" s="81">
        <v>0</v>
      </c>
      <c r="F12" s="81">
        <v>800</v>
      </c>
      <c r="G12" s="117">
        <v>0.1</v>
      </c>
      <c r="H12" s="85">
        <v>7</v>
      </c>
      <c r="I12" s="82">
        <v>0</v>
      </c>
      <c r="J12" s="82">
        <v>0</v>
      </c>
      <c r="K12" s="120">
        <f t="shared" si="4"/>
        <v>80</v>
      </c>
      <c r="L12" s="87">
        <f t="shared" si="5"/>
        <v>6.4099005492483539E-3</v>
      </c>
      <c r="O12" s="88"/>
      <c r="P12" s="88"/>
      <c r="Q12" s="89"/>
      <c r="S12" s="89"/>
      <c r="T12" s="89"/>
      <c r="X12" s="69"/>
      <c r="Y12" s="91"/>
      <c r="AC12" s="69"/>
      <c r="AJ12" s="70"/>
      <c r="AK12" s="71"/>
      <c r="AL12" s="71"/>
      <c r="AM12" s="72"/>
      <c r="AN12" s="73"/>
    </row>
    <row r="13" spans="1:40" ht="18" customHeight="1">
      <c r="A13" s="80" t="s">
        <v>70</v>
      </c>
      <c r="B13" s="81">
        <v>2</v>
      </c>
      <c r="C13" s="82">
        <v>120</v>
      </c>
      <c r="D13" s="82">
        <v>1</v>
      </c>
      <c r="E13" s="81">
        <v>1</v>
      </c>
      <c r="F13" s="81">
        <v>15</v>
      </c>
      <c r="G13" s="117">
        <v>8</v>
      </c>
      <c r="H13" s="85">
        <v>7</v>
      </c>
      <c r="I13" s="82">
        <v>4</v>
      </c>
      <c r="J13" s="82">
        <v>0</v>
      </c>
      <c r="K13" s="120">
        <f t="shared" si="4"/>
        <v>304</v>
      </c>
      <c r="L13" s="87">
        <f t="shared" si="5"/>
        <v>2.4357622087143746E-2</v>
      </c>
      <c r="O13" s="88"/>
      <c r="P13" s="88"/>
      <c r="Q13" s="89"/>
      <c r="S13" s="89"/>
      <c r="T13" s="89"/>
      <c r="X13" s="69"/>
      <c r="Y13" s="91"/>
      <c r="AC13" s="69"/>
      <c r="AJ13" s="70"/>
      <c r="AK13" s="71"/>
      <c r="AL13" s="71"/>
      <c r="AM13" s="72"/>
      <c r="AN13" s="73"/>
    </row>
    <row r="14" spans="1:40" ht="18" customHeight="1">
      <c r="A14" s="80" t="s">
        <v>55</v>
      </c>
      <c r="B14" s="81">
        <v>1</v>
      </c>
      <c r="C14" s="82">
        <v>120</v>
      </c>
      <c r="D14" s="82">
        <v>1</v>
      </c>
      <c r="E14" s="81">
        <v>0</v>
      </c>
      <c r="F14" s="81">
        <v>50</v>
      </c>
      <c r="G14" s="117">
        <v>12</v>
      </c>
      <c r="H14" s="85">
        <v>7</v>
      </c>
      <c r="I14" s="82">
        <v>0</v>
      </c>
      <c r="J14" s="82">
        <v>0</v>
      </c>
      <c r="K14" s="120">
        <f t="shared" si="0"/>
        <v>600</v>
      </c>
      <c r="L14" s="87">
        <f t="shared" ref="L14:L39" si="6">(K14/$K$40)</f>
        <v>4.8074254119362655E-2</v>
      </c>
      <c r="O14" s="88"/>
      <c r="P14" s="88"/>
      <c r="Q14" s="89"/>
      <c r="S14" s="89"/>
      <c r="T14" s="89"/>
      <c r="X14" s="69"/>
      <c r="AC14" s="69"/>
      <c r="AD14" s="91"/>
      <c r="AJ14" s="70"/>
      <c r="AK14" s="71"/>
      <c r="AL14" s="71"/>
      <c r="AM14" s="72"/>
      <c r="AN14" s="73"/>
    </row>
    <row r="15" spans="1:40" ht="18" customHeight="1">
      <c r="A15" s="80" t="s">
        <v>53</v>
      </c>
      <c r="B15" s="81">
        <v>1</v>
      </c>
      <c r="C15" s="82">
        <v>120</v>
      </c>
      <c r="D15" s="82">
        <v>1</v>
      </c>
      <c r="E15" s="81">
        <v>0</v>
      </c>
      <c r="F15" s="81">
        <v>50</v>
      </c>
      <c r="G15" s="117">
        <v>12</v>
      </c>
      <c r="H15" s="85">
        <v>7</v>
      </c>
      <c r="I15" s="82">
        <v>0</v>
      </c>
      <c r="J15" s="82">
        <v>0</v>
      </c>
      <c r="K15" s="120">
        <f t="shared" si="0"/>
        <v>600</v>
      </c>
      <c r="L15" s="87">
        <f t="shared" si="6"/>
        <v>4.8074254119362655E-2</v>
      </c>
      <c r="O15" s="88"/>
      <c r="P15" s="88"/>
      <c r="S15" s="89"/>
      <c r="T15" s="89"/>
      <c r="X15" s="69"/>
      <c r="AC15" s="69"/>
      <c r="AJ15" s="70"/>
      <c r="AK15" s="71"/>
      <c r="AL15" s="71"/>
      <c r="AM15" s="72"/>
      <c r="AN15" s="73"/>
    </row>
    <row r="16" spans="1:40" ht="18" customHeight="1">
      <c r="A16" s="80" t="s">
        <v>56</v>
      </c>
      <c r="B16" s="81">
        <v>1</v>
      </c>
      <c r="C16" s="82">
        <v>120</v>
      </c>
      <c r="D16" s="82">
        <v>1</v>
      </c>
      <c r="E16" s="81">
        <v>0</v>
      </c>
      <c r="F16" s="81">
        <v>50</v>
      </c>
      <c r="G16" s="117">
        <v>1</v>
      </c>
      <c r="H16" s="85">
        <v>7</v>
      </c>
      <c r="I16" s="82">
        <v>0</v>
      </c>
      <c r="J16" s="82">
        <v>0</v>
      </c>
      <c r="K16" s="120">
        <f t="shared" ref="K16" si="7">(B16*F16*G16*H16/7)+((I16*(168-G16*H16))/7)</f>
        <v>50</v>
      </c>
      <c r="L16" s="87">
        <f t="shared" si="6"/>
        <v>4.0061878432802213E-3</v>
      </c>
      <c r="O16" s="88"/>
      <c r="P16" s="88"/>
      <c r="S16" s="89"/>
      <c r="T16" s="89"/>
      <c r="X16" s="69"/>
      <c r="AC16" s="69"/>
      <c r="AJ16" s="70"/>
      <c r="AK16" s="71"/>
      <c r="AL16" s="71"/>
      <c r="AM16" s="72"/>
      <c r="AN16" s="73"/>
    </row>
    <row r="17" spans="1:40" ht="18" customHeight="1">
      <c r="A17" s="80" t="s">
        <v>61</v>
      </c>
      <c r="B17" s="81">
        <v>4</v>
      </c>
      <c r="C17" s="82">
        <v>120</v>
      </c>
      <c r="D17" s="82">
        <v>1</v>
      </c>
      <c r="E17" s="81">
        <v>0</v>
      </c>
      <c r="F17" s="81">
        <v>11</v>
      </c>
      <c r="G17" s="117">
        <v>5</v>
      </c>
      <c r="H17" s="85">
        <v>7</v>
      </c>
      <c r="I17" s="82">
        <v>0</v>
      </c>
      <c r="J17" s="82">
        <v>0</v>
      </c>
      <c r="K17" s="120">
        <f t="shared" si="0"/>
        <v>220</v>
      </c>
      <c r="L17" s="87">
        <f t="shared" si="6"/>
        <v>1.7627226510432973E-2</v>
      </c>
      <c r="O17" s="88"/>
      <c r="P17" s="88"/>
      <c r="Q17" s="89"/>
      <c r="S17" s="89"/>
      <c r="T17" s="89"/>
      <c r="AC17" s="69"/>
      <c r="AH17" s="89"/>
      <c r="AJ17" s="70"/>
      <c r="AK17" s="71"/>
      <c r="AL17" s="71"/>
      <c r="AM17" s="72"/>
      <c r="AN17" s="73"/>
    </row>
    <row r="18" spans="1:40" ht="18" customHeight="1">
      <c r="A18" s="80" t="s">
        <v>62</v>
      </c>
      <c r="B18" s="81">
        <v>4</v>
      </c>
      <c r="C18" s="82">
        <v>120</v>
      </c>
      <c r="D18" s="82">
        <v>1</v>
      </c>
      <c r="E18" s="81">
        <v>0</v>
      </c>
      <c r="F18" s="81">
        <v>11</v>
      </c>
      <c r="G18" s="117">
        <v>1</v>
      </c>
      <c r="H18" s="85">
        <v>7</v>
      </c>
      <c r="I18" s="82">
        <v>0</v>
      </c>
      <c r="J18" s="82">
        <v>0</v>
      </c>
      <c r="K18" s="120">
        <f t="shared" si="0"/>
        <v>44</v>
      </c>
      <c r="L18" s="87">
        <f t="shared" si="6"/>
        <v>3.5254453020865948E-3</v>
      </c>
      <c r="O18" s="88"/>
      <c r="P18" s="88"/>
      <c r="Q18" s="89"/>
      <c r="S18" s="89"/>
      <c r="T18" s="89"/>
      <c r="AC18" s="69"/>
      <c r="AH18" s="89"/>
      <c r="AJ18" s="70"/>
      <c r="AK18" s="71"/>
      <c r="AL18" s="71"/>
      <c r="AM18" s="72"/>
      <c r="AN18" s="73"/>
    </row>
    <row r="19" spans="1:40" ht="18" customHeight="1">
      <c r="A19" s="80" t="s">
        <v>63</v>
      </c>
      <c r="B19" s="81">
        <v>4</v>
      </c>
      <c r="C19" s="82">
        <v>120</v>
      </c>
      <c r="D19" s="82">
        <v>1</v>
      </c>
      <c r="E19" s="81">
        <v>0</v>
      </c>
      <c r="F19" s="81">
        <v>11</v>
      </c>
      <c r="G19" s="117">
        <v>2</v>
      </c>
      <c r="H19" s="85">
        <v>7</v>
      </c>
      <c r="I19" s="82">
        <v>0</v>
      </c>
      <c r="J19" s="82">
        <v>0</v>
      </c>
      <c r="K19" s="120">
        <f t="shared" si="0"/>
        <v>88</v>
      </c>
      <c r="L19" s="87">
        <f t="shared" si="6"/>
        <v>7.0508906041731895E-3</v>
      </c>
      <c r="O19" s="88"/>
      <c r="P19" s="88"/>
      <c r="Q19" s="89"/>
      <c r="S19" s="89"/>
      <c r="T19" s="89"/>
      <c r="X19" s="69"/>
      <c r="AC19" s="69"/>
      <c r="AD19" s="73"/>
      <c r="AH19" s="89"/>
      <c r="AJ19" s="70"/>
      <c r="AK19" s="71"/>
      <c r="AL19" s="71"/>
      <c r="AM19" s="72"/>
      <c r="AN19" s="73"/>
    </row>
    <row r="20" spans="1:40" ht="18" customHeight="1">
      <c r="A20" s="80" t="s">
        <v>60</v>
      </c>
      <c r="B20" s="81">
        <v>2</v>
      </c>
      <c r="C20" s="82">
        <v>120</v>
      </c>
      <c r="D20" s="82">
        <v>1</v>
      </c>
      <c r="E20" s="81">
        <v>0</v>
      </c>
      <c r="F20" s="81">
        <v>5</v>
      </c>
      <c r="G20" s="117">
        <v>2</v>
      </c>
      <c r="H20" s="85">
        <v>7</v>
      </c>
      <c r="I20" s="82">
        <v>0</v>
      </c>
      <c r="J20" s="82">
        <v>0</v>
      </c>
      <c r="K20" s="120">
        <f t="shared" si="0"/>
        <v>20</v>
      </c>
      <c r="L20" s="87">
        <f t="shared" si="6"/>
        <v>1.6024751373120885E-3</v>
      </c>
      <c r="O20" s="88"/>
      <c r="P20" s="88"/>
      <c r="Q20" s="89"/>
      <c r="S20" s="89"/>
      <c r="T20" s="89"/>
      <c r="X20" s="69"/>
      <c r="AC20" s="69"/>
      <c r="AH20" s="89"/>
      <c r="AJ20" s="70"/>
      <c r="AK20" s="71"/>
      <c r="AL20" s="71"/>
      <c r="AM20" s="72"/>
      <c r="AN20" s="73"/>
    </row>
    <row r="21" spans="1:40" ht="18" customHeight="1">
      <c r="A21" s="80" t="s">
        <v>64</v>
      </c>
      <c r="B21" s="81">
        <v>4</v>
      </c>
      <c r="C21" s="82">
        <v>120</v>
      </c>
      <c r="D21" s="82">
        <v>1</v>
      </c>
      <c r="E21" s="81">
        <v>0</v>
      </c>
      <c r="F21" s="81">
        <v>11</v>
      </c>
      <c r="G21" s="117">
        <v>0.1</v>
      </c>
      <c r="H21" s="85">
        <v>7</v>
      </c>
      <c r="I21" s="82">
        <v>0</v>
      </c>
      <c r="J21" s="82">
        <v>0</v>
      </c>
      <c r="K21" s="120">
        <f t="shared" si="0"/>
        <v>4.4000000000000004</v>
      </c>
      <c r="L21" s="87">
        <f t="shared" si="6"/>
        <v>3.5254453020865947E-4</v>
      </c>
      <c r="O21" s="88"/>
      <c r="P21" s="88"/>
      <c r="Q21" s="89"/>
      <c r="R21" s="89"/>
      <c r="S21" s="89"/>
      <c r="T21" s="89"/>
      <c r="AC21" s="69"/>
      <c r="AD21" s="60"/>
      <c r="AH21" s="89"/>
      <c r="AI21" s="89"/>
      <c r="AJ21" s="93"/>
      <c r="AK21" s="71"/>
      <c r="AL21" s="71"/>
      <c r="AM21" s="72"/>
      <c r="AN21" s="73"/>
    </row>
    <row r="22" spans="1:40" ht="18" customHeight="1">
      <c r="A22" s="80" t="s">
        <v>65</v>
      </c>
      <c r="B22" s="81">
        <v>8</v>
      </c>
      <c r="C22" s="82">
        <v>120</v>
      </c>
      <c r="D22" s="82">
        <v>1</v>
      </c>
      <c r="E22" s="81">
        <v>0</v>
      </c>
      <c r="F22" s="81">
        <v>30</v>
      </c>
      <c r="G22" s="117">
        <v>12</v>
      </c>
      <c r="H22" s="85">
        <v>7</v>
      </c>
      <c r="I22" s="82">
        <v>0</v>
      </c>
      <c r="J22" s="82">
        <v>0</v>
      </c>
      <c r="K22" s="120">
        <f t="shared" si="0"/>
        <v>2880</v>
      </c>
      <c r="L22" s="87">
        <f t="shared" si="6"/>
        <v>0.23075641977294073</v>
      </c>
      <c r="O22" s="88"/>
      <c r="P22" s="88"/>
      <c r="Q22" s="89"/>
      <c r="R22" s="89"/>
      <c r="S22" s="89"/>
      <c r="T22" s="89"/>
      <c r="X22" s="69"/>
      <c r="AC22" s="69"/>
      <c r="AD22" s="59"/>
      <c r="AH22" s="89"/>
      <c r="AJ22" s="70"/>
      <c r="AK22" s="71"/>
      <c r="AL22" s="71"/>
      <c r="AM22" s="72"/>
      <c r="AN22" s="73"/>
    </row>
    <row r="23" spans="1:40" ht="18" customHeight="1">
      <c r="A23" s="80" t="s">
        <v>66</v>
      </c>
      <c r="B23" s="81">
        <v>3</v>
      </c>
      <c r="C23" s="82">
        <v>120</v>
      </c>
      <c r="D23" s="82">
        <v>1</v>
      </c>
      <c r="E23" s="81">
        <v>0</v>
      </c>
      <c r="F23" s="81">
        <v>11</v>
      </c>
      <c r="G23" s="117">
        <v>1</v>
      </c>
      <c r="H23" s="85">
        <v>7</v>
      </c>
      <c r="I23" s="82">
        <v>0</v>
      </c>
      <c r="J23" s="82">
        <v>0</v>
      </c>
      <c r="K23" s="120">
        <f t="shared" si="0"/>
        <v>33</v>
      </c>
      <c r="L23" s="87">
        <f t="shared" si="6"/>
        <v>2.6440839765649459E-3</v>
      </c>
      <c r="O23" s="88"/>
      <c r="P23" s="88"/>
      <c r="Q23" s="89"/>
      <c r="R23" s="89"/>
      <c r="S23" s="89"/>
      <c r="T23" s="89"/>
      <c r="X23" s="69"/>
    </row>
    <row r="24" spans="1:40" ht="18" customHeight="1">
      <c r="A24" s="80" t="s">
        <v>67</v>
      </c>
      <c r="B24" s="81">
        <v>1</v>
      </c>
      <c r="C24" s="82">
        <v>120</v>
      </c>
      <c r="D24" s="82">
        <v>1</v>
      </c>
      <c r="E24" s="81">
        <v>0</v>
      </c>
      <c r="F24" s="81">
        <v>11</v>
      </c>
      <c r="G24" s="117">
        <v>12</v>
      </c>
      <c r="H24" s="85">
        <v>7</v>
      </c>
      <c r="I24" s="82">
        <v>0</v>
      </c>
      <c r="J24" s="82">
        <v>0</v>
      </c>
      <c r="K24" s="120">
        <f t="shared" si="0"/>
        <v>132</v>
      </c>
      <c r="L24" s="87">
        <f t="shared" si="6"/>
        <v>1.0576335906259783E-2</v>
      </c>
      <c r="O24" s="88"/>
      <c r="P24" s="88"/>
      <c r="Q24" s="89"/>
      <c r="R24" s="89"/>
      <c r="S24" s="89"/>
      <c r="T24" s="89"/>
      <c r="X24" s="69"/>
      <c r="AC24" s="92"/>
      <c r="AL24" s="69"/>
      <c r="AM24" s="72"/>
    </row>
    <row r="25" spans="1:40" ht="18" customHeight="1">
      <c r="A25" s="80" t="s">
        <v>68</v>
      </c>
      <c r="B25" s="81">
        <v>4</v>
      </c>
      <c r="C25" s="82">
        <v>120</v>
      </c>
      <c r="D25" s="82">
        <v>1</v>
      </c>
      <c r="E25" s="81">
        <v>0</v>
      </c>
      <c r="F25" s="81">
        <v>5</v>
      </c>
      <c r="G25" s="117">
        <v>0.1</v>
      </c>
      <c r="H25" s="85">
        <v>1</v>
      </c>
      <c r="I25" s="82">
        <v>0</v>
      </c>
      <c r="J25" s="82">
        <v>0</v>
      </c>
      <c r="K25" s="120">
        <f t="shared" si="0"/>
        <v>0.2857142857142857</v>
      </c>
      <c r="L25" s="87">
        <f t="shared" si="6"/>
        <v>2.2892501961601263E-5</v>
      </c>
      <c r="O25" s="88"/>
      <c r="P25" s="88"/>
      <c r="Q25" s="89"/>
      <c r="R25" s="89"/>
      <c r="S25" s="89"/>
      <c r="T25" s="89"/>
      <c r="AC25" s="92"/>
    </row>
    <row r="26" spans="1:40" ht="18" customHeight="1">
      <c r="A26" s="80" t="s">
        <v>71</v>
      </c>
      <c r="B26" s="81">
        <v>1</v>
      </c>
      <c r="C26" s="82">
        <v>48</v>
      </c>
      <c r="D26" s="82">
        <v>0</v>
      </c>
      <c r="E26" s="81">
        <v>1</v>
      </c>
      <c r="F26" s="81">
        <v>60</v>
      </c>
      <c r="G26" s="117">
        <v>2</v>
      </c>
      <c r="H26" s="85">
        <v>7</v>
      </c>
      <c r="I26" s="82">
        <v>0</v>
      </c>
      <c r="J26" s="82">
        <v>0</v>
      </c>
      <c r="K26" s="120">
        <f t="shared" si="0"/>
        <v>120</v>
      </c>
      <c r="L26" s="87">
        <f t="shared" si="6"/>
        <v>9.6148508238725304E-3</v>
      </c>
      <c r="O26" s="88"/>
      <c r="P26" s="88"/>
      <c r="Z26" s="69"/>
      <c r="AC26" s="69"/>
      <c r="AD26" s="72"/>
    </row>
    <row r="27" spans="1:40" ht="18" customHeight="1">
      <c r="A27" s="80"/>
      <c r="B27" s="81"/>
      <c r="C27" s="82"/>
      <c r="D27" s="82"/>
      <c r="E27" s="81"/>
      <c r="F27" s="81"/>
      <c r="G27" s="117"/>
      <c r="H27" s="85"/>
      <c r="I27" s="82"/>
      <c r="J27" s="82"/>
      <c r="K27" s="120">
        <f t="shared" si="0"/>
        <v>0</v>
      </c>
      <c r="L27" s="87">
        <f t="shared" si="6"/>
        <v>0</v>
      </c>
      <c r="O27" s="88"/>
      <c r="P27" s="88"/>
      <c r="R27" s="69"/>
      <c r="X27" s="69"/>
      <c r="Z27" s="73"/>
      <c r="AC27" s="69"/>
      <c r="AD27" s="72"/>
    </row>
    <row r="28" spans="1:40" ht="18" customHeight="1">
      <c r="A28" s="80"/>
      <c r="B28" s="81"/>
      <c r="C28" s="82"/>
      <c r="D28" s="82"/>
      <c r="E28" s="81"/>
      <c r="F28" s="81"/>
      <c r="G28" s="117"/>
      <c r="H28" s="85"/>
      <c r="I28" s="82"/>
      <c r="J28" s="82"/>
      <c r="K28" s="120">
        <f t="shared" si="0"/>
        <v>0</v>
      </c>
      <c r="L28" s="87">
        <f t="shared" si="6"/>
        <v>0</v>
      </c>
      <c r="O28" s="88"/>
      <c r="P28" s="88"/>
      <c r="X28" s="69"/>
      <c r="Z28" s="73"/>
    </row>
    <row r="29" spans="1:40" ht="18" customHeight="1">
      <c r="A29" s="80"/>
      <c r="B29" s="81"/>
      <c r="C29" s="82"/>
      <c r="D29" s="82"/>
      <c r="E29" s="81"/>
      <c r="F29" s="81"/>
      <c r="G29" s="117"/>
      <c r="H29" s="85"/>
      <c r="I29" s="82"/>
      <c r="J29" s="82"/>
      <c r="K29" s="120">
        <f t="shared" si="0"/>
        <v>0</v>
      </c>
      <c r="L29" s="87">
        <f t="shared" si="6"/>
        <v>0</v>
      </c>
      <c r="O29" s="88"/>
      <c r="P29" s="88"/>
      <c r="R29" s="92"/>
      <c r="X29" s="69"/>
    </row>
    <row r="30" spans="1:40" ht="18" customHeight="1">
      <c r="A30" s="80"/>
      <c r="B30" s="81"/>
      <c r="C30" s="82"/>
      <c r="D30" s="82"/>
      <c r="E30" s="81"/>
      <c r="F30" s="81"/>
      <c r="G30" s="117"/>
      <c r="H30" s="85"/>
      <c r="I30" s="82"/>
      <c r="J30" s="82"/>
      <c r="K30" s="120">
        <f t="shared" si="0"/>
        <v>0</v>
      </c>
      <c r="L30" s="87">
        <f t="shared" si="6"/>
        <v>0</v>
      </c>
      <c r="O30" s="88"/>
      <c r="P30" s="88"/>
      <c r="AC30" s="69"/>
    </row>
    <row r="31" spans="1:40" ht="18" customHeight="1">
      <c r="A31" s="80"/>
      <c r="B31" s="81"/>
      <c r="C31" s="82"/>
      <c r="D31" s="82"/>
      <c r="E31" s="81"/>
      <c r="F31" s="81"/>
      <c r="G31" s="117"/>
      <c r="H31" s="85"/>
      <c r="I31" s="82"/>
      <c r="J31" s="82"/>
      <c r="K31" s="120">
        <f t="shared" si="0"/>
        <v>0</v>
      </c>
      <c r="L31" s="87">
        <f t="shared" si="6"/>
        <v>0</v>
      </c>
      <c r="O31" s="88"/>
      <c r="P31" s="88"/>
      <c r="R31" s="69"/>
      <c r="AC31" s="69"/>
    </row>
    <row r="32" spans="1:40" ht="18" customHeight="1">
      <c r="A32" s="80"/>
      <c r="B32" s="81"/>
      <c r="C32" s="82"/>
      <c r="D32" s="82"/>
      <c r="E32" s="81"/>
      <c r="F32" s="81"/>
      <c r="G32" s="117"/>
      <c r="H32" s="85"/>
      <c r="I32" s="82"/>
      <c r="J32" s="82"/>
      <c r="K32" s="120">
        <f t="shared" si="0"/>
        <v>0</v>
      </c>
      <c r="L32" s="87">
        <f t="shared" si="6"/>
        <v>0</v>
      </c>
      <c r="O32" s="88"/>
      <c r="P32" s="88"/>
      <c r="R32" s="69"/>
      <c r="X32" s="69"/>
    </row>
    <row r="33" spans="1:30" ht="18" customHeight="1">
      <c r="A33" s="80"/>
      <c r="B33" s="81"/>
      <c r="C33" s="82"/>
      <c r="D33" s="82"/>
      <c r="E33" s="81"/>
      <c r="F33" s="81"/>
      <c r="G33" s="117"/>
      <c r="H33" s="85"/>
      <c r="I33" s="82"/>
      <c r="J33" s="82"/>
      <c r="K33" s="120">
        <f t="shared" si="0"/>
        <v>0</v>
      </c>
      <c r="L33" s="87">
        <f t="shared" si="6"/>
        <v>0</v>
      </c>
      <c r="O33" s="88"/>
      <c r="P33" s="88"/>
      <c r="R33" s="69"/>
      <c r="X33" s="69"/>
    </row>
    <row r="34" spans="1:30" ht="18" customHeight="1">
      <c r="A34" s="80"/>
      <c r="B34" s="81"/>
      <c r="C34" s="82"/>
      <c r="D34" s="82"/>
      <c r="E34" s="81"/>
      <c r="F34" s="81"/>
      <c r="G34" s="117"/>
      <c r="H34" s="85"/>
      <c r="I34" s="82"/>
      <c r="J34" s="82"/>
      <c r="K34" s="120">
        <f t="shared" si="0"/>
        <v>0</v>
      </c>
      <c r="L34" s="87">
        <f t="shared" si="6"/>
        <v>0</v>
      </c>
      <c r="O34" s="88"/>
      <c r="P34" s="88"/>
      <c r="R34" s="69"/>
      <c r="X34" s="69"/>
      <c r="AC34" s="69"/>
    </row>
    <row r="35" spans="1:30" ht="18" customHeight="1">
      <c r="A35" s="80"/>
      <c r="B35" s="81"/>
      <c r="C35" s="82"/>
      <c r="D35" s="82"/>
      <c r="E35" s="81"/>
      <c r="F35" s="81"/>
      <c r="G35" s="117"/>
      <c r="H35" s="85"/>
      <c r="I35" s="82"/>
      <c r="J35" s="82"/>
      <c r="K35" s="120">
        <f t="shared" si="0"/>
        <v>0</v>
      </c>
      <c r="L35" s="87">
        <f t="shared" si="6"/>
        <v>0</v>
      </c>
      <c r="O35" s="88"/>
      <c r="P35" s="88"/>
      <c r="X35" s="69"/>
      <c r="AC35" s="69"/>
    </row>
    <row r="36" spans="1:30" ht="18" customHeight="1">
      <c r="A36" s="80"/>
      <c r="B36" s="81"/>
      <c r="C36" s="82"/>
      <c r="D36" s="82"/>
      <c r="E36" s="81"/>
      <c r="F36" s="81"/>
      <c r="G36" s="117"/>
      <c r="H36" s="85"/>
      <c r="I36" s="82"/>
      <c r="J36" s="82"/>
      <c r="K36" s="120">
        <f t="shared" si="0"/>
        <v>0</v>
      </c>
      <c r="L36" s="87">
        <f t="shared" si="6"/>
        <v>0</v>
      </c>
      <c r="O36" s="88"/>
      <c r="P36" s="88"/>
      <c r="X36" s="69"/>
      <c r="AC36" s="69"/>
    </row>
    <row r="37" spans="1:30" ht="18" customHeight="1">
      <c r="A37" s="80"/>
      <c r="B37" s="81"/>
      <c r="C37" s="82"/>
      <c r="D37" s="82"/>
      <c r="E37" s="81"/>
      <c r="F37" s="81"/>
      <c r="G37" s="117"/>
      <c r="H37" s="85"/>
      <c r="I37" s="82"/>
      <c r="J37" s="82"/>
      <c r="K37" s="120">
        <f t="shared" si="0"/>
        <v>0</v>
      </c>
      <c r="L37" s="87">
        <f t="shared" si="6"/>
        <v>0</v>
      </c>
      <c r="O37" s="88"/>
      <c r="P37" s="88"/>
      <c r="X37" s="69"/>
      <c r="AC37" s="69"/>
    </row>
    <row r="38" spans="1:30" ht="18" customHeight="1">
      <c r="A38" s="80"/>
      <c r="B38" s="81"/>
      <c r="C38" s="82"/>
      <c r="D38" s="82"/>
      <c r="E38" s="81"/>
      <c r="F38" s="81"/>
      <c r="G38" s="117"/>
      <c r="H38" s="85"/>
      <c r="I38" s="82"/>
      <c r="J38" s="82"/>
      <c r="K38" s="120">
        <f t="shared" si="0"/>
        <v>0</v>
      </c>
      <c r="L38" s="87">
        <f t="shared" si="6"/>
        <v>0</v>
      </c>
      <c r="O38" s="88"/>
      <c r="P38" s="88"/>
      <c r="Z38" s="69"/>
      <c r="AC38" s="69"/>
    </row>
    <row r="39" spans="1:30" ht="18" customHeight="1">
      <c r="A39" s="80"/>
      <c r="B39" s="81"/>
      <c r="C39" s="82"/>
      <c r="D39" s="82"/>
      <c r="E39" s="81"/>
      <c r="F39" s="81"/>
      <c r="G39" s="117"/>
      <c r="H39" s="85"/>
      <c r="I39" s="82"/>
      <c r="J39" s="82"/>
      <c r="K39" s="120">
        <f t="shared" si="0"/>
        <v>0</v>
      </c>
      <c r="L39" s="87">
        <f t="shared" si="6"/>
        <v>0</v>
      </c>
      <c r="O39" s="88"/>
      <c r="P39" s="88"/>
      <c r="Z39" s="69"/>
      <c r="AC39" s="69"/>
    </row>
    <row r="40" spans="1:30" ht="18" customHeight="1">
      <c r="A40" s="94"/>
      <c r="F40" s="102"/>
      <c r="I40" s="70"/>
      <c r="J40" s="70" t="s">
        <v>19</v>
      </c>
      <c r="K40" s="114">
        <f>SUM(K3:K39)</f>
        <v>12480.692857142856</v>
      </c>
      <c r="L40" s="70"/>
      <c r="N40" s="70"/>
      <c r="O40" s="88"/>
      <c r="P40" s="88"/>
      <c r="X40" s="69"/>
      <c r="Z40" s="97"/>
    </row>
    <row r="41" spans="1:30" ht="18" customHeight="1">
      <c r="F41" s="101"/>
      <c r="G41" s="102"/>
      <c r="H41" s="70"/>
      <c r="I41" s="70"/>
      <c r="J41" s="118" t="s">
        <v>20</v>
      </c>
      <c r="K41" s="121" t="e">
        <f>MAX(A57:A89)</f>
        <v>#REF!</v>
      </c>
      <c r="N41" s="70"/>
      <c r="O41" s="88"/>
      <c r="P41" s="88"/>
      <c r="Z41" s="69"/>
      <c r="AC41" s="69"/>
    </row>
    <row r="42" spans="1:30" ht="18" customHeight="1">
      <c r="J42" s="118" t="s">
        <v>21</v>
      </c>
      <c r="K42" s="121" t="e">
        <f>SUM(F57:F89)</f>
        <v>#REF!</v>
      </c>
      <c r="N42" s="70"/>
      <c r="O42" s="88"/>
      <c r="P42" s="88"/>
      <c r="AC42" s="69"/>
      <c r="AD42" s="73"/>
    </row>
    <row r="43" spans="1:30" ht="18" customHeight="1">
      <c r="J43" s="118" t="s">
        <v>22</v>
      </c>
      <c r="K43" s="82" t="e">
        <f>MAX(C57:C89)</f>
        <v>#REF!</v>
      </c>
      <c r="N43" s="70"/>
      <c r="AC43" s="69"/>
      <c r="AD43" s="59"/>
    </row>
    <row r="44" spans="1:30" ht="18" customHeight="1">
      <c r="N44" s="70"/>
    </row>
    <row r="45" spans="1:30" ht="18" customHeight="1">
      <c r="N45" s="70"/>
    </row>
    <row r="46" spans="1:30">
      <c r="N46" s="70"/>
    </row>
    <row r="47" spans="1:30">
      <c r="N47" s="70"/>
    </row>
    <row r="48" spans="1:30">
      <c r="N48" s="70"/>
    </row>
    <row r="49" spans="1:35">
      <c r="N49" s="70"/>
    </row>
    <row r="50" spans="1:35" s="104" customFormat="1">
      <c r="A50" s="104" t="s">
        <v>23</v>
      </c>
      <c r="B50" s="105"/>
      <c r="C50" s="107"/>
      <c r="D50" s="107"/>
      <c r="E50" s="107"/>
      <c r="F50" s="116"/>
      <c r="G50" s="107"/>
      <c r="H50" s="119"/>
      <c r="I50" s="119"/>
      <c r="J50" s="119"/>
      <c r="K50" s="122"/>
      <c r="L50" s="123"/>
      <c r="N50" s="107"/>
      <c r="V50" s="106"/>
    </row>
    <row r="51" spans="1:35" s="104" customFormat="1">
      <c r="B51" s="105"/>
      <c r="C51" s="107"/>
      <c r="D51" s="107"/>
      <c r="E51" s="107"/>
      <c r="F51" s="107"/>
      <c r="G51" s="107"/>
      <c r="H51" s="116"/>
      <c r="I51" s="116"/>
      <c r="J51" s="116"/>
      <c r="K51" s="122"/>
      <c r="L51" s="123"/>
      <c r="N51" s="107"/>
      <c r="V51" s="106"/>
      <c r="AI51" s="108"/>
    </row>
    <row r="52" spans="1:35" s="104" customFormat="1">
      <c r="B52" s="105"/>
      <c r="C52" s="107"/>
      <c r="D52" s="107"/>
      <c r="E52" s="107"/>
      <c r="F52" s="107"/>
      <c r="G52" s="107"/>
      <c r="H52" s="116"/>
      <c r="I52" s="116"/>
      <c r="J52" s="116"/>
      <c r="K52" s="122"/>
      <c r="L52" s="123"/>
      <c r="N52" s="107"/>
      <c r="V52" s="106"/>
      <c r="X52" s="108"/>
      <c r="AI52" s="108"/>
    </row>
    <row r="53" spans="1:35" s="104" customFormat="1">
      <c r="B53" s="105"/>
      <c r="C53" s="107"/>
      <c r="D53" s="107"/>
      <c r="E53" s="107"/>
      <c r="F53" s="107"/>
      <c r="G53" s="107"/>
      <c r="H53" s="116"/>
      <c r="I53" s="116"/>
      <c r="J53" s="116"/>
      <c r="K53" s="122"/>
      <c r="L53" s="123"/>
      <c r="N53" s="107"/>
      <c r="V53" s="106"/>
      <c r="AI53" s="108"/>
    </row>
    <row r="54" spans="1:35" s="104" customFormat="1">
      <c r="B54" s="105"/>
      <c r="C54" s="107"/>
      <c r="D54" s="107"/>
      <c r="E54" s="107"/>
      <c r="F54" s="107"/>
      <c r="G54" s="107"/>
      <c r="H54" s="116"/>
      <c r="I54" s="116"/>
      <c r="J54" s="116"/>
      <c r="K54" s="122"/>
      <c r="L54" s="123"/>
      <c r="N54" s="107"/>
      <c r="V54" s="106"/>
      <c r="AC54" s="108"/>
      <c r="AI54" s="108"/>
    </row>
    <row r="55" spans="1:35" s="104" customFormat="1">
      <c r="B55" s="105"/>
      <c r="C55" s="107"/>
      <c r="D55" s="107"/>
      <c r="E55" s="107"/>
      <c r="F55" s="107"/>
      <c r="G55" s="107"/>
      <c r="H55" s="116"/>
      <c r="I55" s="116"/>
      <c r="J55" s="116"/>
      <c r="K55" s="122"/>
      <c r="L55" s="123"/>
      <c r="N55" s="107"/>
      <c r="V55" s="106"/>
      <c r="AD55" s="108"/>
      <c r="AI55" s="108"/>
    </row>
    <row r="56" spans="1:35" s="104" customFormat="1">
      <c r="B56" s="105"/>
      <c r="C56" s="107"/>
      <c r="D56" s="107"/>
      <c r="E56" s="107"/>
      <c r="F56" s="107"/>
      <c r="G56" s="107"/>
      <c r="H56" s="116"/>
      <c r="I56" s="116"/>
      <c r="J56" s="116"/>
      <c r="K56" s="122"/>
      <c r="L56" s="123"/>
      <c r="N56" s="107"/>
      <c r="V56" s="106"/>
      <c r="AC56" s="108"/>
      <c r="AI56" s="108"/>
    </row>
    <row r="57" spans="1:35" s="104" customFormat="1">
      <c r="A57" s="104">
        <f>D6*F6</f>
        <v>8</v>
      </c>
      <c r="B57" s="105"/>
      <c r="C57" s="107">
        <f>D6*J6</f>
        <v>0</v>
      </c>
      <c r="D57" s="107"/>
      <c r="E57" s="107"/>
      <c r="F57" s="107">
        <f>E6*F6</f>
        <v>0</v>
      </c>
      <c r="G57" s="107"/>
      <c r="H57" s="116"/>
      <c r="I57" s="116"/>
      <c r="J57" s="116"/>
      <c r="K57" s="122"/>
      <c r="L57" s="123"/>
      <c r="N57" s="107"/>
      <c r="V57" s="106"/>
      <c r="AC57" s="108"/>
      <c r="AI57" s="108"/>
    </row>
    <row r="58" spans="1:35" s="104" customFormat="1">
      <c r="A58" s="104" t="e">
        <f>#REF!*#REF!</f>
        <v>#REF!</v>
      </c>
      <c r="B58" s="105"/>
      <c r="C58" s="107" t="e">
        <f>#REF!*#REF!</f>
        <v>#REF!</v>
      </c>
      <c r="D58" s="107"/>
      <c r="E58" s="107"/>
      <c r="F58" s="107" t="e">
        <f>#REF!*#REF!</f>
        <v>#REF!</v>
      </c>
      <c r="G58" s="107"/>
      <c r="H58" s="116"/>
      <c r="I58" s="116"/>
      <c r="J58" s="116"/>
      <c r="K58" s="122"/>
      <c r="L58" s="123"/>
      <c r="N58" s="107"/>
      <c r="V58" s="106"/>
      <c r="AC58" s="108"/>
      <c r="AD58" s="109"/>
    </row>
    <row r="59" spans="1:35" s="104" customFormat="1">
      <c r="A59" s="104">
        <f>D9*F9</f>
        <v>450</v>
      </c>
      <c r="B59" s="105"/>
      <c r="C59" s="107">
        <f>D9*J9</f>
        <v>0</v>
      </c>
      <c r="D59" s="107"/>
      <c r="E59" s="107"/>
      <c r="F59" s="107">
        <f>E9*F9</f>
        <v>450</v>
      </c>
      <c r="G59" s="107"/>
      <c r="H59" s="116"/>
      <c r="I59" s="116"/>
      <c r="J59" s="116"/>
      <c r="K59" s="122"/>
      <c r="L59" s="123"/>
      <c r="N59" s="107"/>
      <c r="V59" s="106"/>
      <c r="AC59" s="108"/>
      <c r="AD59" s="109"/>
    </row>
    <row r="60" spans="1:35" s="104" customFormat="1">
      <c r="A60" s="104">
        <f>D14*F14</f>
        <v>50</v>
      </c>
      <c r="B60" s="105"/>
      <c r="C60" s="107">
        <f>D14*J14</f>
        <v>0</v>
      </c>
      <c r="D60" s="107"/>
      <c r="E60" s="107"/>
      <c r="F60" s="107">
        <f>E14*F14</f>
        <v>0</v>
      </c>
      <c r="G60" s="107"/>
      <c r="H60" s="116"/>
      <c r="I60" s="116"/>
      <c r="J60" s="116"/>
      <c r="K60" s="122"/>
      <c r="L60" s="123"/>
      <c r="N60" s="107"/>
      <c r="V60" s="106"/>
      <c r="AC60" s="108"/>
      <c r="AD60" s="109"/>
    </row>
    <row r="61" spans="1:35" s="104" customFormat="1">
      <c r="A61" s="104">
        <f>D15*F15</f>
        <v>50</v>
      </c>
      <c r="B61" s="105"/>
      <c r="C61" s="107">
        <f>D15*J15</f>
        <v>0</v>
      </c>
      <c r="D61" s="107"/>
      <c r="E61" s="107"/>
      <c r="F61" s="107">
        <f>E15*F15</f>
        <v>0</v>
      </c>
      <c r="G61" s="107"/>
      <c r="H61" s="116"/>
      <c r="I61" s="116"/>
      <c r="J61" s="116"/>
      <c r="K61" s="122"/>
      <c r="L61" s="123"/>
      <c r="N61" s="107"/>
      <c r="V61" s="106"/>
      <c r="X61" s="108"/>
      <c r="AC61" s="108"/>
      <c r="AD61" s="109"/>
    </row>
    <row r="62" spans="1:35" s="104" customFormat="1">
      <c r="A62" s="104" t="e">
        <f>#REF!*#REF!</f>
        <v>#REF!</v>
      </c>
      <c r="B62" s="105"/>
      <c r="C62" s="107" t="e">
        <f>#REF!*#REF!</f>
        <v>#REF!</v>
      </c>
      <c r="D62" s="107"/>
      <c r="E62" s="107"/>
      <c r="F62" s="107" t="e">
        <f>#REF!*#REF!</f>
        <v>#REF!</v>
      </c>
      <c r="G62" s="107"/>
      <c r="H62" s="116"/>
      <c r="I62" s="116"/>
      <c r="J62" s="116"/>
      <c r="K62" s="122"/>
      <c r="L62" s="123"/>
      <c r="N62" s="107"/>
      <c r="V62" s="106"/>
      <c r="AC62" s="108"/>
      <c r="AD62" s="109"/>
    </row>
    <row r="63" spans="1:35" s="104" customFormat="1">
      <c r="A63" s="104">
        <f>D6*F6</f>
        <v>8</v>
      </c>
      <c r="B63" s="105"/>
      <c r="C63" s="107">
        <f>D6*J6</f>
        <v>0</v>
      </c>
      <c r="D63" s="107"/>
      <c r="E63" s="107"/>
      <c r="F63" s="107">
        <f>E6*F6</f>
        <v>0</v>
      </c>
      <c r="G63" s="107"/>
      <c r="H63" s="116"/>
      <c r="I63" s="116"/>
      <c r="J63" s="116"/>
      <c r="K63" s="122"/>
      <c r="L63" s="123"/>
      <c r="N63" s="107"/>
      <c r="V63" s="106"/>
    </row>
    <row r="64" spans="1:35" s="104" customFormat="1">
      <c r="A64" s="104">
        <f>D17*F17</f>
        <v>11</v>
      </c>
      <c r="B64" s="105"/>
      <c r="C64" s="107">
        <f>D17*J17</f>
        <v>0</v>
      </c>
      <c r="D64" s="107"/>
      <c r="E64" s="107"/>
      <c r="F64" s="107">
        <f>E17*F17</f>
        <v>0</v>
      </c>
      <c r="G64" s="107"/>
      <c r="H64" s="116"/>
      <c r="I64" s="116"/>
      <c r="J64" s="116"/>
      <c r="K64" s="122"/>
      <c r="L64" s="123"/>
      <c r="N64" s="107"/>
      <c r="V64" s="106"/>
    </row>
    <row r="65" spans="1:30" s="104" customFormat="1">
      <c r="A65" s="104">
        <f>D18*F18</f>
        <v>11</v>
      </c>
      <c r="B65" s="105"/>
      <c r="C65" s="107">
        <f>D18*J18</f>
        <v>0</v>
      </c>
      <c r="D65" s="107"/>
      <c r="E65" s="107"/>
      <c r="F65" s="107">
        <f>E18*F18</f>
        <v>0</v>
      </c>
      <c r="G65" s="107"/>
      <c r="H65" s="116"/>
      <c r="I65" s="116"/>
      <c r="J65" s="116"/>
      <c r="K65" s="122"/>
      <c r="L65" s="123"/>
      <c r="N65" s="107"/>
      <c r="V65" s="106"/>
      <c r="AC65" s="108"/>
    </row>
    <row r="66" spans="1:30" s="104" customFormat="1">
      <c r="A66" s="104" t="e">
        <f>#REF!*#REF!</f>
        <v>#REF!</v>
      </c>
      <c r="B66" s="105"/>
      <c r="C66" s="107" t="e">
        <f>#REF!*#REF!</f>
        <v>#REF!</v>
      </c>
      <c r="D66" s="107"/>
      <c r="E66" s="107"/>
      <c r="F66" s="107" t="e">
        <f>#REF!*#REF!</f>
        <v>#REF!</v>
      </c>
      <c r="G66" s="107"/>
      <c r="H66" s="116"/>
      <c r="I66" s="116"/>
      <c r="J66" s="116"/>
      <c r="K66" s="122"/>
      <c r="L66" s="123"/>
      <c r="N66" s="107"/>
      <c r="V66" s="106"/>
      <c r="AD66" s="108"/>
    </row>
    <row r="67" spans="1:30" s="104" customFormat="1">
      <c r="A67" s="104">
        <f>D19*F19</f>
        <v>11</v>
      </c>
      <c r="B67" s="105"/>
      <c r="C67" s="107">
        <f>D19*J19</f>
        <v>0</v>
      </c>
      <c r="D67" s="107"/>
      <c r="E67" s="107"/>
      <c r="F67" s="107">
        <f>E19*F19</f>
        <v>0</v>
      </c>
      <c r="G67" s="107"/>
      <c r="H67" s="116"/>
      <c r="I67" s="116"/>
      <c r="J67" s="116"/>
      <c r="K67" s="122"/>
      <c r="L67" s="123"/>
      <c r="N67" s="107"/>
      <c r="V67" s="106"/>
      <c r="AC67" s="108"/>
      <c r="AD67" s="109"/>
    </row>
    <row r="68" spans="1:30" s="104" customFormat="1">
      <c r="A68" s="104">
        <f>D20*F20</f>
        <v>5</v>
      </c>
      <c r="B68" s="105"/>
      <c r="C68" s="107">
        <f>D20*J20</f>
        <v>0</v>
      </c>
      <c r="D68" s="107"/>
      <c r="E68" s="107"/>
      <c r="F68" s="107">
        <f>E20*F20</f>
        <v>0</v>
      </c>
      <c r="G68" s="107"/>
      <c r="H68" s="116"/>
      <c r="I68" s="116"/>
      <c r="J68" s="116"/>
      <c r="K68" s="122"/>
      <c r="L68" s="123"/>
      <c r="N68" s="107"/>
      <c r="V68" s="106"/>
      <c r="AC68" s="108"/>
      <c r="AD68" s="109"/>
    </row>
    <row r="69" spans="1:30" s="104" customFormat="1">
      <c r="A69" s="104" t="e">
        <f>#REF!*#REF!</f>
        <v>#REF!</v>
      </c>
      <c r="B69" s="105"/>
      <c r="C69" s="107" t="e">
        <f>#REF!*#REF!</f>
        <v>#REF!</v>
      </c>
      <c r="D69" s="107"/>
      <c r="E69" s="107"/>
      <c r="F69" s="107" t="e">
        <f>#REF!*#REF!</f>
        <v>#REF!</v>
      </c>
      <c r="G69" s="107"/>
      <c r="H69" s="116"/>
      <c r="I69" s="116"/>
      <c r="J69" s="116"/>
      <c r="K69" s="122"/>
      <c r="L69" s="123"/>
      <c r="N69" s="107"/>
      <c r="V69" s="106"/>
      <c r="X69" s="108"/>
      <c r="AC69" s="108"/>
      <c r="AD69" s="109"/>
    </row>
    <row r="70" spans="1:30" s="104" customFormat="1">
      <c r="A70" s="104" t="e">
        <f>#REF!*#REF!</f>
        <v>#REF!</v>
      </c>
      <c r="B70" s="105"/>
      <c r="C70" s="107" t="e">
        <f>#REF!*#REF!</f>
        <v>#REF!</v>
      </c>
      <c r="D70" s="107"/>
      <c r="E70" s="107"/>
      <c r="F70" s="107" t="e">
        <f>#REF!*#REF!</f>
        <v>#REF!</v>
      </c>
      <c r="G70" s="107"/>
      <c r="H70" s="116"/>
      <c r="I70" s="116"/>
      <c r="J70" s="116"/>
      <c r="K70" s="122"/>
      <c r="L70" s="123"/>
      <c r="N70" s="107"/>
      <c r="V70" s="106"/>
      <c r="AC70" s="108"/>
      <c r="AD70" s="109"/>
    </row>
    <row r="71" spans="1:30" s="104" customFormat="1">
      <c r="A71" s="104">
        <f t="shared" ref="A71:A89" si="8">D21*F21</f>
        <v>11</v>
      </c>
      <c r="B71" s="105"/>
      <c r="C71" s="107">
        <f t="shared" ref="C71:C89" si="9">D21*J21</f>
        <v>0</v>
      </c>
      <c r="D71" s="107"/>
      <c r="E71" s="107"/>
      <c r="F71" s="107">
        <f t="shared" ref="F71:F89" si="10">E21*F21</f>
        <v>0</v>
      </c>
      <c r="G71" s="107"/>
      <c r="H71" s="116"/>
      <c r="I71" s="116"/>
      <c r="J71" s="116"/>
      <c r="K71" s="122"/>
      <c r="L71" s="123"/>
      <c r="N71" s="107"/>
      <c r="V71" s="106"/>
      <c r="AC71" s="108"/>
      <c r="AD71" s="109"/>
    </row>
    <row r="72" spans="1:30" s="104" customFormat="1">
      <c r="A72" s="104">
        <f t="shared" si="8"/>
        <v>30</v>
      </c>
      <c r="B72" s="105"/>
      <c r="C72" s="107">
        <f t="shared" si="9"/>
        <v>0</v>
      </c>
      <c r="D72" s="107"/>
      <c r="E72" s="107"/>
      <c r="F72" s="107">
        <f t="shared" si="10"/>
        <v>0</v>
      </c>
      <c r="G72" s="107"/>
      <c r="H72" s="116"/>
      <c r="I72" s="116"/>
      <c r="J72" s="116"/>
      <c r="K72" s="122"/>
      <c r="L72" s="123"/>
      <c r="N72" s="107"/>
      <c r="V72" s="106"/>
    </row>
    <row r="73" spans="1:30" s="104" customFormat="1">
      <c r="A73" s="104">
        <f t="shared" si="8"/>
        <v>11</v>
      </c>
      <c r="B73" s="105"/>
      <c r="C73" s="107">
        <f t="shared" si="9"/>
        <v>0</v>
      </c>
      <c r="D73" s="107"/>
      <c r="E73" s="107"/>
      <c r="F73" s="107">
        <f t="shared" si="10"/>
        <v>0</v>
      </c>
      <c r="G73" s="107"/>
      <c r="H73" s="116"/>
      <c r="I73" s="116"/>
      <c r="J73" s="116"/>
      <c r="K73" s="122"/>
      <c r="L73" s="123"/>
      <c r="N73" s="107"/>
      <c r="V73" s="106"/>
    </row>
    <row r="74" spans="1:30" s="104" customFormat="1">
      <c r="A74" s="104">
        <f t="shared" si="8"/>
        <v>11</v>
      </c>
      <c r="B74" s="105"/>
      <c r="C74" s="107">
        <f t="shared" si="9"/>
        <v>0</v>
      </c>
      <c r="D74" s="107"/>
      <c r="E74" s="107"/>
      <c r="F74" s="107">
        <f t="shared" si="10"/>
        <v>0</v>
      </c>
      <c r="G74" s="107"/>
      <c r="H74" s="116"/>
      <c r="I74" s="116"/>
      <c r="J74" s="116"/>
      <c r="K74" s="122"/>
      <c r="L74" s="123"/>
      <c r="N74" s="107"/>
      <c r="V74" s="106"/>
    </row>
    <row r="75" spans="1:30" s="104" customFormat="1">
      <c r="A75" s="104">
        <f t="shared" si="8"/>
        <v>5</v>
      </c>
      <c r="B75" s="105"/>
      <c r="C75" s="107">
        <f t="shared" si="9"/>
        <v>0</v>
      </c>
      <c r="D75" s="107"/>
      <c r="E75" s="107"/>
      <c r="F75" s="107">
        <f t="shared" si="10"/>
        <v>0</v>
      </c>
      <c r="G75" s="107"/>
      <c r="H75" s="116"/>
      <c r="I75" s="116"/>
      <c r="J75" s="116"/>
      <c r="K75" s="122"/>
      <c r="L75" s="123"/>
      <c r="N75" s="107"/>
      <c r="V75" s="106"/>
    </row>
    <row r="76" spans="1:30" s="104" customFormat="1">
      <c r="A76" s="104">
        <f t="shared" si="8"/>
        <v>0</v>
      </c>
      <c r="B76" s="105"/>
      <c r="C76" s="107">
        <f t="shared" si="9"/>
        <v>0</v>
      </c>
      <c r="D76" s="107"/>
      <c r="E76" s="107"/>
      <c r="F76" s="107">
        <f t="shared" si="10"/>
        <v>60</v>
      </c>
      <c r="G76" s="107"/>
      <c r="H76" s="116"/>
      <c r="I76" s="116"/>
      <c r="J76" s="116"/>
      <c r="K76" s="122"/>
      <c r="L76" s="123"/>
      <c r="N76" s="107"/>
      <c r="V76" s="106"/>
      <c r="AC76" s="108"/>
    </row>
    <row r="77" spans="1:30" s="104" customFormat="1">
      <c r="A77" s="104">
        <f t="shared" si="8"/>
        <v>0</v>
      </c>
      <c r="B77" s="105"/>
      <c r="C77" s="107">
        <f t="shared" si="9"/>
        <v>0</v>
      </c>
      <c r="D77" s="107"/>
      <c r="E77" s="107"/>
      <c r="F77" s="107">
        <f t="shared" si="10"/>
        <v>0</v>
      </c>
      <c r="G77" s="107"/>
      <c r="H77" s="116"/>
      <c r="I77" s="116"/>
      <c r="J77" s="116"/>
      <c r="K77" s="122"/>
      <c r="L77" s="123"/>
      <c r="N77" s="107"/>
      <c r="V77" s="106"/>
      <c r="X77" s="108"/>
      <c r="AC77" s="108"/>
      <c r="AD77" s="110"/>
    </row>
    <row r="78" spans="1:30" s="104" customFormat="1">
      <c r="A78" s="104">
        <f t="shared" si="8"/>
        <v>0</v>
      </c>
      <c r="B78" s="105"/>
      <c r="C78" s="107">
        <f t="shared" si="9"/>
        <v>0</v>
      </c>
      <c r="D78" s="107"/>
      <c r="E78" s="107"/>
      <c r="F78" s="107">
        <f t="shared" si="10"/>
        <v>0</v>
      </c>
      <c r="G78" s="107"/>
      <c r="H78" s="116"/>
      <c r="I78" s="116"/>
      <c r="J78" s="116"/>
      <c r="K78" s="122"/>
      <c r="L78" s="123"/>
      <c r="N78" s="107"/>
      <c r="V78" s="106"/>
      <c r="X78" s="108"/>
      <c r="AC78" s="108"/>
      <c r="AD78" s="110"/>
    </row>
    <row r="79" spans="1:30" s="104" customFormat="1">
      <c r="A79" s="104">
        <f t="shared" si="8"/>
        <v>0</v>
      </c>
      <c r="B79" s="105"/>
      <c r="C79" s="107">
        <f t="shared" si="9"/>
        <v>0</v>
      </c>
      <c r="D79" s="107"/>
      <c r="E79" s="107"/>
      <c r="F79" s="107">
        <f t="shared" si="10"/>
        <v>0</v>
      </c>
      <c r="G79" s="107"/>
      <c r="H79" s="116"/>
      <c r="I79" s="116"/>
      <c r="J79" s="116"/>
      <c r="K79" s="122"/>
      <c r="L79" s="123"/>
      <c r="N79" s="107"/>
      <c r="V79" s="106"/>
      <c r="X79" s="108"/>
    </row>
    <row r="80" spans="1:30" s="104" customFormat="1">
      <c r="A80" s="104">
        <f t="shared" si="8"/>
        <v>0</v>
      </c>
      <c r="B80" s="105"/>
      <c r="C80" s="107">
        <f t="shared" si="9"/>
        <v>0</v>
      </c>
      <c r="D80" s="107"/>
      <c r="E80" s="107"/>
      <c r="F80" s="107">
        <f t="shared" si="10"/>
        <v>0</v>
      </c>
      <c r="G80" s="107"/>
      <c r="H80" s="116"/>
      <c r="I80" s="116"/>
      <c r="J80" s="116"/>
      <c r="K80" s="122"/>
      <c r="L80" s="123"/>
      <c r="N80" s="107"/>
      <c r="V80" s="106"/>
      <c r="AC80" s="108"/>
      <c r="AD80" s="110"/>
    </row>
    <row r="81" spans="1:30" s="104" customFormat="1">
      <c r="A81" s="104">
        <f t="shared" si="8"/>
        <v>0</v>
      </c>
      <c r="B81" s="105"/>
      <c r="C81" s="107">
        <f t="shared" si="9"/>
        <v>0</v>
      </c>
      <c r="D81" s="107"/>
      <c r="E81" s="107"/>
      <c r="F81" s="107">
        <f t="shared" si="10"/>
        <v>0</v>
      </c>
      <c r="G81" s="107"/>
      <c r="H81" s="116"/>
      <c r="I81" s="116"/>
      <c r="J81" s="116"/>
      <c r="K81" s="122"/>
      <c r="L81" s="123"/>
      <c r="N81" s="107"/>
      <c r="V81" s="106"/>
      <c r="X81" s="108"/>
      <c r="Z81" s="109"/>
      <c r="AC81" s="108"/>
      <c r="AD81" s="110"/>
    </row>
    <row r="82" spans="1:30" s="104" customFormat="1">
      <c r="A82" s="104">
        <f t="shared" si="8"/>
        <v>0</v>
      </c>
      <c r="B82" s="105"/>
      <c r="C82" s="107">
        <f t="shared" si="9"/>
        <v>0</v>
      </c>
      <c r="D82" s="107"/>
      <c r="E82" s="107"/>
      <c r="F82" s="107">
        <f t="shared" si="10"/>
        <v>0</v>
      </c>
      <c r="G82" s="107"/>
      <c r="H82" s="116"/>
      <c r="I82" s="116"/>
      <c r="J82" s="116"/>
      <c r="K82" s="122"/>
      <c r="L82" s="123"/>
      <c r="N82" s="107"/>
      <c r="V82" s="106"/>
      <c r="X82" s="108"/>
      <c r="Z82" s="109"/>
      <c r="AC82" s="108"/>
      <c r="AD82" s="110"/>
    </row>
    <row r="83" spans="1:30" s="104" customFormat="1">
      <c r="A83" s="104">
        <f t="shared" si="8"/>
        <v>0</v>
      </c>
      <c r="B83" s="105"/>
      <c r="C83" s="107">
        <f t="shared" si="9"/>
        <v>0</v>
      </c>
      <c r="D83" s="107"/>
      <c r="E83" s="107"/>
      <c r="F83" s="107">
        <f t="shared" si="10"/>
        <v>0</v>
      </c>
      <c r="G83" s="107"/>
      <c r="H83" s="116"/>
      <c r="I83" s="116"/>
      <c r="J83" s="116"/>
      <c r="K83" s="122"/>
      <c r="L83" s="123"/>
      <c r="N83" s="107"/>
      <c r="V83" s="106"/>
      <c r="X83" s="108"/>
      <c r="Z83" s="109"/>
      <c r="AC83" s="108"/>
      <c r="AD83" s="110"/>
    </row>
    <row r="84" spans="1:30" s="104" customFormat="1">
      <c r="A84" s="104">
        <f t="shared" si="8"/>
        <v>0</v>
      </c>
      <c r="B84" s="105"/>
      <c r="C84" s="107">
        <f t="shared" si="9"/>
        <v>0</v>
      </c>
      <c r="D84" s="107"/>
      <c r="E84" s="107"/>
      <c r="F84" s="107">
        <f t="shared" si="10"/>
        <v>0</v>
      </c>
      <c r="G84" s="107"/>
      <c r="H84" s="116"/>
      <c r="I84" s="116"/>
      <c r="J84" s="116"/>
      <c r="K84" s="122"/>
      <c r="L84" s="123"/>
      <c r="N84" s="107"/>
      <c r="V84" s="106"/>
      <c r="X84" s="108"/>
      <c r="Z84" s="109"/>
      <c r="AC84" s="108"/>
      <c r="AD84" s="110"/>
    </row>
    <row r="85" spans="1:30" s="104" customFormat="1">
      <c r="A85" s="104">
        <f t="shared" si="8"/>
        <v>0</v>
      </c>
      <c r="B85" s="105"/>
      <c r="C85" s="107">
        <f t="shared" si="9"/>
        <v>0</v>
      </c>
      <c r="D85" s="107"/>
      <c r="E85" s="107"/>
      <c r="F85" s="107">
        <f t="shared" si="10"/>
        <v>0</v>
      </c>
      <c r="G85" s="107"/>
      <c r="H85" s="116"/>
      <c r="I85" s="116"/>
      <c r="J85" s="116"/>
      <c r="K85" s="122"/>
      <c r="L85" s="123"/>
      <c r="N85" s="107"/>
      <c r="V85" s="106"/>
    </row>
    <row r="86" spans="1:30" s="104" customFormat="1">
      <c r="A86" s="104">
        <f t="shared" si="8"/>
        <v>0</v>
      </c>
      <c r="B86" s="105"/>
      <c r="C86" s="107">
        <f t="shared" si="9"/>
        <v>0</v>
      </c>
      <c r="D86" s="107"/>
      <c r="E86" s="107"/>
      <c r="F86" s="107">
        <f t="shared" si="10"/>
        <v>0</v>
      </c>
      <c r="G86" s="107"/>
      <c r="H86" s="116"/>
      <c r="I86" s="116"/>
      <c r="J86" s="116"/>
      <c r="K86" s="122"/>
      <c r="L86" s="123"/>
      <c r="N86" s="107"/>
      <c r="V86" s="106"/>
    </row>
    <row r="87" spans="1:30" s="104" customFormat="1">
      <c r="A87" s="104">
        <f t="shared" si="8"/>
        <v>0</v>
      </c>
      <c r="B87" s="105"/>
      <c r="C87" s="107">
        <f t="shared" si="9"/>
        <v>0</v>
      </c>
      <c r="D87" s="107"/>
      <c r="E87" s="107"/>
      <c r="F87" s="107">
        <f t="shared" si="10"/>
        <v>0</v>
      </c>
      <c r="G87" s="107"/>
      <c r="H87" s="116"/>
      <c r="I87" s="116"/>
      <c r="J87" s="116"/>
      <c r="K87" s="122"/>
      <c r="L87" s="123"/>
      <c r="N87" s="107"/>
      <c r="V87" s="106"/>
    </row>
    <row r="88" spans="1:30" s="104" customFormat="1">
      <c r="A88" s="104">
        <f t="shared" si="8"/>
        <v>0</v>
      </c>
      <c r="B88" s="105"/>
      <c r="C88" s="107">
        <f t="shared" si="9"/>
        <v>0</v>
      </c>
      <c r="D88" s="107"/>
      <c r="E88" s="107"/>
      <c r="F88" s="107">
        <f t="shared" si="10"/>
        <v>0</v>
      </c>
      <c r="G88" s="107"/>
      <c r="H88" s="116"/>
      <c r="I88" s="116"/>
      <c r="J88" s="116"/>
      <c r="K88" s="122"/>
      <c r="L88" s="123"/>
      <c r="N88" s="107"/>
      <c r="V88" s="106"/>
      <c r="AC88" s="108"/>
    </row>
    <row r="89" spans="1:30" s="104" customFormat="1">
      <c r="A89" s="104">
        <f t="shared" si="8"/>
        <v>0</v>
      </c>
      <c r="B89" s="105"/>
      <c r="C89" s="107">
        <f t="shared" si="9"/>
        <v>0</v>
      </c>
      <c r="D89" s="107"/>
      <c r="E89" s="107"/>
      <c r="F89" s="107">
        <f t="shared" si="10"/>
        <v>0</v>
      </c>
      <c r="G89" s="107"/>
      <c r="H89" s="116"/>
      <c r="I89" s="116"/>
      <c r="J89" s="116"/>
      <c r="K89" s="122"/>
      <c r="L89" s="123"/>
      <c r="N89" s="107"/>
      <c r="V89" s="106"/>
      <c r="AC89" s="108"/>
    </row>
    <row r="90" spans="1:30">
      <c r="H90" s="70"/>
      <c r="I90" s="70"/>
      <c r="J90" s="70"/>
      <c r="K90" s="70"/>
      <c r="L90" s="70"/>
      <c r="AC90" s="69"/>
    </row>
    <row r="91" spans="1:30">
      <c r="H91" s="70"/>
      <c r="I91" s="70"/>
      <c r="J91" s="70"/>
      <c r="K91" s="70"/>
      <c r="L91" s="70"/>
    </row>
    <row r="92" spans="1:30">
      <c r="H92" s="70"/>
      <c r="I92" s="70"/>
      <c r="J92" s="70"/>
      <c r="K92" s="70"/>
      <c r="L92" s="70"/>
      <c r="AC92" s="69"/>
    </row>
    <row r="94" spans="1:30">
      <c r="V94" s="57"/>
      <c r="AC94" s="69"/>
    </row>
    <row r="95" spans="1:30">
      <c r="V95" s="57"/>
      <c r="AC95" s="69"/>
    </row>
    <row r="96" spans="1:30">
      <c r="V96" s="57"/>
      <c r="AC96" s="69"/>
    </row>
  </sheetData>
  <sheetProtection selectLockedCells="1" selectUnlockedCells="1"/>
  <phoneticPr fontId="0" type="noConversion"/>
  <pageMargins left="0.25" right="0.25" top="0.48" bottom="0.61" header="0.19" footer="0"/>
  <pageSetup orientation="portrait" horizontalDpi="300" verticalDpi="300"/>
  <headerFooter alignWithMargins="0">
    <oddHeader>&amp;C&amp;"Helv,Bold"&amp;12Load Analysis Spreadsheet</oddHeader>
    <oddFooter>&amp;L&amp;D&amp;C&amp;"Helv,Bold"&amp;10Home Power magazine&amp;"Helv,Regular"
530-475-3179&amp;R&amp;F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workbookViewId="0">
      <pane ySplit="2" topLeftCell="A3" activePane="bottomLeft" state="frozen"/>
      <selection pane="bottomLeft"/>
    </sheetView>
  </sheetViews>
  <sheetFormatPr baseColWidth="10" defaultColWidth="10.83203125" defaultRowHeight="12" x14ac:dyDescent="0"/>
  <cols>
    <col min="1" max="1" width="22.5" style="57" customWidth="1"/>
    <col min="2" max="2" width="4.33203125" style="58" customWidth="1"/>
    <col min="3" max="4" width="5.5" style="57" customWidth="1"/>
    <col min="5" max="5" width="9.5" style="57" customWidth="1"/>
    <col min="6" max="6" width="5.6640625" style="57" customWidth="1"/>
    <col min="7" max="7" width="6" style="57" customWidth="1"/>
    <col min="8" max="8" width="5.5" style="59" customWidth="1"/>
    <col min="9" max="9" width="13.6640625" style="59" customWidth="1"/>
    <col min="10" max="10" width="6.1640625" style="59" customWidth="1"/>
    <col min="11" max="11" width="9.1640625" style="60" customWidth="1"/>
    <col min="12" max="12" width="8.1640625" style="61" customWidth="1"/>
    <col min="13" max="13" width="6.33203125" style="57" customWidth="1"/>
    <col min="14" max="14" width="13.6640625" style="57" customWidth="1"/>
    <col min="15" max="16" width="10.83203125" style="57" customWidth="1"/>
    <col min="17" max="17" width="5" style="57" customWidth="1"/>
    <col min="18" max="18" width="28.5" style="57" customWidth="1"/>
    <col min="19" max="19" width="10.33203125" style="57" customWidth="1"/>
    <col min="20" max="20" width="10" style="57" customWidth="1"/>
    <col min="21" max="21" width="12.1640625" style="57" customWidth="1"/>
    <col min="22" max="22" width="8.5" style="61" customWidth="1"/>
    <col min="23" max="23" width="3" style="57" customWidth="1"/>
    <col min="24" max="48" width="5.83203125" style="57" customWidth="1"/>
    <col min="49" max="51" width="6.33203125" style="57" customWidth="1"/>
    <col min="52" max="69" width="9.33203125" style="57" customWidth="1"/>
    <col min="70" max="16384" width="10.83203125" style="57"/>
  </cols>
  <sheetData>
    <row r="1" spans="1:40" ht="18" customHeight="1">
      <c r="A1" s="62"/>
      <c r="B1" s="63"/>
      <c r="C1" s="64"/>
      <c r="D1" s="63" t="s">
        <v>0</v>
      </c>
      <c r="E1" s="63" t="s">
        <v>1</v>
      </c>
      <c r="F1" s="63" t="s">
        <v>2</v>
      </c>
      <c r="G1" s="63" t="s">
        <v>3</v>
      </c>
      <c r="H1" s="65" t="s">
        <v>4</v>
      </c>
      <c r="I1" s="63" t="s">
        <v>5</v>
      </c>
      <c r="J1" s="63" t="s">
        <v>6</v>
      </c>
      <c r="K1" s="66" t="s">
        <v>7</v>
      </c>
      <c r="L1" s="67" t="s">
        <v>8</v>
      </c>
      <c r="O1" s="68"/>
      <c r="P1" s="68"/>
      <c r="X1" s="69"/>
      <c r="AC1" s="69"/>
      <c r="AJ1" s="70"/>
      <c r="AK1" s="71"/>
      <c r="AL1" s="71"/>
      <c r="AM1" s="72"/>
      <c r="AN1" s="73"/>
    </row>
    <row r="2" spans="1:40" ht="18" customHeight="1">
      <c r="A2" s="74" t="s">
        <v>9</v>
      </c>
      <c r="B2" s="75" t="s">
        <v>10</v>
      </c>
      <c r="C2" s="75" t="s">
        <v>11</v>
      </c>
      <c r="D2" s="75" t="s">
        <v>12</v>
      </c>
      <c r="E2" s="75" t="s">
        <v>13</v>
      </c>
      <c r="F2" s="75" t="s">
        <v>14</v>
      </c>
      <c r="G2" s="75" t="s">
        <v>15</v>
      </c>
      <c r="H2" s="76" t="s">
        <v>16</v>
      </c>
      <c r="I2" s="75" t="s">
        <v>14</v>
      </c>
      <c r="J2" s="75" t="s">
        <v>14</v>
      </c>
      <c r="K2" s="77" t="s">
        <v>15</v>
      </c>
      <c r="L2" s="78" t="s">
        <v>17</v>
      </c>
      <c r="O2" s="68"/>
      <c r="P2" s="68"/>
      <c r="Q2" s="69"/>
      <c r="R2" s="70"/>
      <c r="S2" s="69"/>
      <c r="T2" s="69"/>
      <c r="U2" s="69"/>
      <c r="V2" s="79"/>
      <c r="AC2" s="69"/>
      <c r="AJ2" s="70"/>
      <c r="AK2" s="72"/>
      <c r="AL2" s="72"/>
      <c r="AM2" s="72"/>
      <c r="AN2" s="73"/>
    </row>
    <row r="3" spans="1:40" ht="18" customHeight="1">
      <c r="A3" s="80" t="s">
        <v>18</v>
      </c>
      <c r="B3" s="81">
        <v>1</v>
      </c>
      <c r="C3" s="82">
        <v>117</v>
      </c>
      <c r="D3" s="82">
        <v>1</v>
      </c>
      <c r="E3" s="81">
        <v>0</v>
      </c>
      <c r="F3" s="83">
        <v>8</v>
      </c>
      <c r="G3" s="84">
        <v>4</v>
      </c>
      <c r="H3" s="85">
        <v>1</v>
      </c>
      <c r="I3" s="81">
        <v>6</v>
      </c>
      <c r="J3" s="83">
        <v>35</v>
      </c>
      <c r="K3" s="86">
        <f t="shared" ref="K3:K35" si="0">(B3*F3*G3*H3/7)+((I3*(168-G3*H3))/7)</f>
        <v>145.14285714285717</v>
      </c>
      <c r="L3" s="87">
        <f t="shared" ref="L3:L18" si="1">(K3/$K$36)</f>
        <v>1</v>
      </c>
      <c r="O3" s="88"/>
      <c r="P3" s="88"/>
      <c r="Q3" s="89"/>
      <c r="R3" s="89"/>
      <c r="S3" s="89"/>
      <c r="T3" s="89"/>
      <c r="AC3" s="69"/>
      <c r="AJ3" s="70"/>
      <c r="AK3" s="72"/>
      <c r="AL3" s="72"/>
      <c r="AM3" s="72"/>
      <c r="AN3" s="73"/>
    </row>
    <row r="4" spans="1:40" ht="18" customHeight="1">
      <c r="A4" s="80"/>
      <c r="B4" s="81"/>
      <c r="C4" s="82"/>
      <c r="D4" s="82"/>
      <c r="E4" s="81"/>
      <c r="F4" s="83"/>
      <c r="G4" s="84"/>
      <c r="H4" s="85"/>
      <c r="I4" s="82"/>
      <c r="J4" s="90"/>
      <c r="K4" s="86">
        <f t="shared" si="0"/>
        <v>0</v>
      </c>
      <c r="L4" s="87">
        <f t="shared" si="1"/>
        <v>0</v>
      </c>
      <c r="O4" s="88"/>
      <c r="P4" s="88"/>
      <c r="Q4" s="89"/>
      <c r="R4" s="89"/>
      <c r="S4" s="89"/>
      <c r="T4" s="89"/>
      <c r="AC4" s="69"/>
      <c r="AJ4" s="70"/>
      <c r="AK4" s="72"/>
      <c r="AL4" s="72"/>
      <c r="AM4" s="72"/>
      <c r="AN4" s="73"/>
    </row>
    <row r="5" spans="1:40" ht="18" customHeight="1">
      <c r="A5" s="80"/>
      <c r="B5" s="81"/>
      <c r="C5" s="82"/>
      <c r="D5" s="82"/>
      <c r="E5" s="81"/>
      <c r="F5" s="83"/>
      <c r="G5" s="84"/>
      <c r="H5" s="85"/>
      <c r="I5" s="82"/>
      <c r="J5" s="90"/>
      <c r="K5" s="86">
        <f t="shared" si="0"/>
        <v>0</v>
      </c>
      <c r="L5" s="87">
        <f t="shared" si="1"/>
        <v>0</v>
      </c>
      <c r="O5" s="88"/>
      <c r="P5" s="88"/>
      <c r="Q5" s="89"/>
      <c r="S5" s="89"/>
      <c r="T5" s="89"/>
      <c r="X5" s="69"/>
      <c r="Y5" s="91"/>
      <c r="AC5" s="69"/>
      <c r="AJ5" s="70"/>
      <c r="AK5" s="71"/>
      <c r="AL5" s="71"/>
      <c r="AM5" s="72"/>
      <c r="AN5" s="73"/>
    </row>
    <row r="6" spans="1:40" ht="18" customHeight="1">
      <c r="A6" s="80"/>
      <c r="B6" s="81"/>
      <c r="C6" s="82"/>
      <c r="D6" s="82"/>
      <c r="E6" s="81"/>
      <c r="F6" s="83"/>
      <c r="G6" s="84"/>
      <c r="H6" s="85"/>
      <c r="I6" s="82"/>
      <c r="J6" s="90"/>
      <c r="K6" s="86">
        <f t="shared" si="0"/>
        <v>0</v>
      </c>
      <c r="L6" s="87">
        <f t="shared" si="1"/>
        <v>0</v>
      </c>
      <c r="O6" s="88"/>
      <c r="P6" s="88"/>
      <c r="Q6" s="89"/>
      <c r="S6" s="89"/>
      <c r="T6" s="89"/>
      <c r="X6" s="69"/>
      <c r="AC6" s="69"/>
      <c r="AD6" s="91"/>
      <c r="AJ6" s="70"/>
      <c r="AK6" s="71"/>
      <c r="AL6" s="71"/>
      <c r="AM6" s="72"/>
      <c r="AN6" s="73"/>
    </row>
    <row r="7" spans="1:40" ht="18" customHeight="1">
      <c r="A7" s="80"/>
      <c r="B7" s="81"/>
      <c r="C7" s="82"/>
      <c r="D7" s="82"/>
      <c r="E7" s="81"/>
      <c r="F7" s="83"/>
      <c r="G7" s="84"/>
      <c r="H7" s="85"/>
      <c r="I7" s="82"/>
      <c r="J7" s="90"/>
      <c r="K7" s="86">
        <f t="shared" si="0"/>
        <v>0</v>
      </c>
      <c r="L7" s="87">
        <f t="shared" si="1"/>
        <v>0</v>
      </c>
      <c r="O7" s="88"/>
      <c r="P7" s="88"/>
      <c r="S7" s="89"/>
      <c r="T7" s="89"/>
      <c r="X7" s="69"/>
      <c r="AC7" s="69"/>
      <c r="AJ7" s="70"/>
      <c r="AK7" s="71"/>
      <c r="AL7" s="71"/>
      <c r="AM7" s="72"/>
      <c r="AN7" s="73"/>
    </row>
    <row r="8" spans="1:40" ht="18" customHeight="1">
      <c r="A8" s="80"/>
      <c r="B8" s="81"/>
      <c r="C8" s="82"/>
      <c r="D8" s="82"/>
      <c r="E8" s="81"/>
      <c r="F8" s="83"/>
      <c r="G8" s="84"/>
      <c r="H8" s="85"/>
      <c r="I8" s="82"/>
      <c r="J8" s="90"/>
      <c r="K8" s="86">
        <f t="shared" si="0"/>
        <v>0</v>
      </c>
      <c r="L8" s="87">
        <f t="shared" si="1"/>
        <v>0</v>
      </c>
      <c r="O8" s="88"/>
      <c r="P8" s="88"/>
      <c r="Q8" s="89"/>
      <c r="S8" s="89"/>
      <c r="T8" s="89"/>
      <c r="X8" s="69"/>
      <c r="AC8" s="92"/>
      <c r="AH8" s="89"/>
      <c r="AJ8" s="70"/>
      <c r="AK8" s="71"/>
      <c r="AL8" s="71"/>
      <c r="AM8" s="72"/>
      <c r="AN8" s="73"/>
    </row>
    <row r="9" spans="1:40" ht="18" customHeight="1">
      <c r="A9" s="80"/>
      <c r="B9" s="81"/>
      <c r="C9" s="82"/>
      <c r="D9" s="82"/>
      <c r="E9" s="81"/>
      <c r="F9" s="83"/>
      <c r="G9" s="84"/>
      <c r="H9" s="85"/>
      <c r="I9" s="82"/>
      <c r="J9" s="90"/>
      <c r="K9" s="86">
        <f t="shared" si="0"/>
        <v>0</v>
      </c>
      <c r="L9" s="87">
        <f t="shared" si="1"/>
        <v>0</v>
      </c>
      <c r="O9" s="88"/>
      <c r="P9" s="88"/>
      <c r="Q9" s="89"/>
      <c r="S9" s="89"/>
      <c r="T9" s="89"/>
      <c r="X9" s="69"/>
      <c r="AC9" s="69"/>
      <c r="AH9" s="89"/>
      <c r="AJ9" s="70"/>
      <c r="AK9" s="71"/>
      <c r="AL9" s="71"/>
      <c r="AM9" s="72"/>
      <c r="AN9" s="73"/>
    </row>
    <row r="10" spans="1:40" ht="18" customHeight="1">
      <c r="A10" s="80"/>
      <c r="B10" s="81"/>
      <c r="C10" s="82"/>
      <c r="D10" s="82"/>
      <c r="E10" s="81"/>
      <c r="F10" s="83"/>
      <c r="G10" s="84"/>
      <c r="H10" s="85"/>
      <c r="I10" s="82"/>
      <c r="J10" s="90"/>
      <c r="K10" s="86">
        <f t="shared" si="0"/>
        <v>0</v>
      </c>
      <c r="L10" s="87">
        <f t="shared" si="1"/>
        <v>0</v>
      </c>
      <c r="O10" s="88"/>
      <c r="P10" s="88"/>
      <c r="Q10" s="89"/>
      <c r="S10" s="89"/>
      <c r="T10" s="89"/>
      <c r="AC10" s="69"/>
      <c r="AH10" s="89"/>
      <c r="AJ10" s="70"/>
      <c r="AK10" s="71"/>
      <c r="AL10" s="71"/>
      <c r="AM10" s="72"/>
      <c r="AN10" s="73"/>
    </row>
    <row r="11" spans="1:40" ht="18" customHeight="1">
      <c r="A11" s="80"/>
      <c r="B11" s="81"/>
      <c r="C11" s="82"/>
      <c r="D11" s="82"/>
      <c r="E11" s="81"/>
      <c r="F11" s="83"/>
      <c r="G11" s="84"/>
      <c r="H11" s="85"/>
      <c r="I11" s="82"/>
      <c r="J11" s="90"/>
      <c r="K11" s="86">
        <f t="shared" si="0"/>
        <v>0</v>
      </c>
      <c r="L11" s="87">
        <f t="shared" si="1"/>
        <v>0</v>
      </c>
      <c r="O11" s="88"/>
      <c r="P11" s="88"/>
      <c r="Q11" s="89"/>
      <c r="S11" s="89"/>
      <c r="T11" s="89"/>
      <c r="AC11" s="69"/>
      <c r="AH11" s="89"/>
      <c r="AJ11" s="70"/>
      <c r="AK11" s="71"/>
      <c r="AL11" s="71"/>
      <c r="AM11" s="72"/>
      <c r="AN11" s="73"/>
    </row>
    <row r="12" spans="1:40" ht="18" customHeight="1">
      <c r="A12" s="80"/>
      <c r="B12" s="81"/>
      <c r="C12" s="82"/>
      <c r="D12" s="82"/>
      <c r="E12" s="81"/>
      <c r="F12" s="83"/>
      <c r="G12" s="84"/>
      <c r="H12" s="85"/>
      <c r="I12" s="82"/>
      <c r="J12" s="90"/>
      <c r="K12" s="86">
        <f t="shared" si="0"/>
        <v>0</v>
      </c>
      <c r="L12" s="87">
        <f t="shared" si="1"/>
        <v>0</v>
      </c>
      <c r="O12" s="88"/>
      <c r="P12" s="88"/>
      <c r="Q12" s="89"/>
      <c r="S12" s="89"/>
      <c r="T12" s="89"/>
      <c r="X12" s="69"/>
      <c r="AC12" s="92"/>
      <c r="AH12" s="89"/>
      <c r="AJ12" s="70"/>
      <c r="AK12" s="71"/>
      <c r="AL12" s="71"/>
      <c r="AM12" s="72"/>
      <c r="AN12" s="73"/>
    </row>
    <row r="13" spans="1:40" ht="18" customHeight="1">
      <c r="A13" s="80"/>
      <c r="B13" s="81"/>
      <c r="C13" s="82"/>
      <c r="D13" s="82"/>
      <c r="E13" s="81"/>
      <c r="F13" s="83"/>
      <c r="G13" s="84"/>
      <c r="H13" s="85"/>
      <c r="I13" s="82"/>
      <c r="J13" s="90"/>
      <c r="K13" s="86">
        <f t="shared" si="0"/>
        <v>0</v>
      </c>
      <c r="L13" s="87">
        <f t="shared" si="1"/>
        <v>0</v>
      </c>
      <c r="O13" s="88"/>
      <c r="P13" s="88"/>
      <c r="Q13" s="89"/>
      <c r="S13" s="89"/>
      <c r="T13" s="89"/>
      <c r="X13" s="69"/>
      <c r="AC13" s="69"/>
      <c r="AD13" s="73"/>
      <c r="AH13" s="89"/>
      <c r="AJ13" s="70"/>
      <c r="AK13" s="71"/>
      <c r="AL13" s="71"/>
      <c r="AM13" s="72"/>
      <c r="AN13" s="73"/>
    </row>
    <row r="14" spans="1:40" ht="18" customHeight="1">
      <c r="A14" s="80"/>
      <c r="B14" s="81"/>
      <c r="C14" s="82"/>
      <c r="D14" s="82"/>
      <c r="E14" s="81"/>
      <c r="F14" s="83"/>
      <c r="G14" s="84"/>
      <c r="H14" s="85"/>
      <c r="I14" s="82"/>
      <c r="J14" s="90"/>
      <c r="K14" s="86">
        <f t="shared" si="0"/>
        <v>0</v>
      </c>
      <c r="L14" s="87">
        <f t="shared" si="1"/>
        <v>0</v>
      </c>
      <c r="O14" s="88"/>
      <c r="P14" s="88"/>
      <c r="Q14" s="89"/>
      <c r="S14" s="89"/>
      <c r="T14" s="89"/>
      <c r="X14" s="69"/>
      <c r="AC14" s="69"/>
      <c r="AH14" s="89"/>
      <c r="AJ14" s="70"/>
      <c r="AK14" s="71"/>
      <c r="AL14" s="71"/>
      <c r="AM14" s="72"/>
      <c r="AN14" s="73"/>
    </row>
    <row r="15" spans="1:40" ht="18" customHeight="1">
      <c r="A15" s="80"/>
      <c r="B15" s="81"/>
      <c r="C15" s="82"/>
      <c r="D15" s="82"/>
      <c r="E15" s="81"/>
      <c r="F15" s="83"/>
      <c r="G15" s="84"/>
      <c r="H15" s="85"/>
      <c r="I15" s="82"/>
      <c r="J15" s="90"/>
      <c r="K15" s="86">
        <f t="shared" si="0"/>
        <v>0</v>
      </c>
      <c r="L15" s="87">
        <f t="shared" si="1"/>
        <v>0</v>
      </c>
      <c r="O15" s="88"/>
      <c r="P15" s="88"/>
      <c r="Q15" s="89"/>
      <c r="S15" s="89"/>
      <c r="T15" s="89"/>
      <c r="X15" s="69"/>
      <c r="AC15" s="69"/>
      <c r="AH15" s="89"/>
      <c r="AJ15" s="70"/>
      <c r="AK15" s="71"/>
      <c r="AL15" s="71"/>
      <c r="AM15" s="72"/>
      <c r="AN15" s="73"/>
    </row>
    <row r="16" spans="1:40" ht="18" customHeight="1">
      <c r="A16" s="80"/>
      <c r="B16" s="81"/>
      <c r="C16" s="82"/>
      <c r="D16" s="82"/>
      <c r="E16" s="81"/>
      <c r="F16" s="83"/>
      <c r="G16" s="84"/>
      <c r="H16" s="85"/>
      <c r="I16" s="82"/>
      <c r="J16" s="90"/>
      <c r="K16" s="86">
        <f t="shared" si="0"/>
        <v>0</v>
      </c>
      <c r="L16" s="87">
        <f t="shared" si="1"/>
        <v>0</v>
      </c>
      <c r="O16" s="88"/>
      <c r="P16" s="88"/>
      <c r="Q16" s="89"/>
      <c r="R16" s="89"/>
      <c r="S16" s="89"/>
      <c r="T16" s="89"/>
      <c r="AC16" s="69"/>
      <c r="AH16" s="89"/>
      <c r="AI16" s="89"/>
      <c r="AJ16" s="93"/>
      <c r="AK16" s="71"/>
      <c r="AL16" s="71"/>
      <c r="AM16" s="72"/>
      <c r="AN16" s="73"/>
    </row>
    <row r="17" spans="1:40" ht="18" customHeight="1">
      <c r="A17" s="80"/>
      <c r="B17" s="81"/>
      <c r="C17" s="82"/>
      <c r="D17" s="82"/>
      <c r="E17" s="81"/>
      <c r="F17" s="83"/>
      <c r="G17" s="84"/>
      <c r="H17" s="85"/>
      <c r="I17" s="82"/>
      <c r="J17" s="90"/>
      <c r="K17" s="86">
        <f t="shared" si="0"/>
        <v>0</v>
      </c>
      <c r="L17" s="87">
        <f t="shared" si="1"/>
        <v>0</v>
      </c>
      <c r="O17" s="88"/>
      <c r="P17" s="88"/>
      <c r="Q17" s="89"/>
      <c r="R17" s="89"/>
      <c r="S17" s="89"/>
      <c r="T17" s="89"/>
      <c r="AC17" s="69"/>
      <c r="AD17" s="60"/>
      <c r="AH17" s="89"/>
      <c r="AI17" s="89"/>
      <c r="AJ17" s="93"/>
      <c r="AK17" s="71"/>
      <c r="AL17" s="71"/>
      <c r="AM17" s="72"/>
      <c r="AN17" s="73"/>
    </row>
    <row r="18" spans="1:40" ht="18" customHeight="1">
      <c r="A18" s="80"/>
      <c r="B18" s="81"/>
      <c r="C18" s="82"/>
      <c r="D18" s="82"/>
      <c r="E18" s="81"/>
      <c r="F18" s="83"/>
      <c r="G18" s="84"/>
      <c r="H18" s="85"/>
      <c r="I18" s="82"/>
      <c r="J18" s="90"/>
      <c r="K18" s="86">
        <f t="shared" si="0"/>
        <v>0</v>
      </c>
      <c r="L18" s="87">
        <f t="shared" si="1"/>
        <v>0</v>
      </c>
      <c r="O18" s="88"/>
      <c r="P18" s="88"/>
      <c r="Q18" s="89"/>
      <c r="R18" s="89"/>
      <c r="S18" s="89"/>
      <c r="T18" s="89"/>
      <c r="X18" s="69"/>
      <c r="AC18" s="69"/>
      <c r="AD18" s="59"/>
      <c r="AH18" s="89"/>
      <c r="AJ18" s="70"/>
      <c r="AK18" s="71"/>
      <c r="AL18" s="71"/>
      <c r="AM18" s="72"/>
      <c r="AN18" s="73"/>
    </row>
    <row r="19" spans="1:40" ht="18" customHeight="1">
      <c r="A19" s="80"/>
      <c r="B19" s="81"/>
      <c r="C19" s="82"/>
      <c r="D19" s="82"/>
      <c r="E19" s="81"/>
      <c r="F19" s="83"/>
      <c r="G19" s="84"/>
      <c r="H19" s="85"/>
      <c r="I19" s="82"/>
      <c r="J19" s="90"/>
      <c r="K19" s="86">
        <f t="shared" si="0"/>
        <v>0</v>
      </c>
      <c r="L19" s="87">
        <f t="shared" ref="L19:L35" si="2">(K19/$K$36)</f>
        <v>0</v>
      </c>
      <c r="O19" s="88"/>
      <c r="P19" s="88"/>
      <c r="Q19" s="89"/>
      <c r="R19" s="89"/>
      <c r="S19" s="89"/>
      <c r="T19" s="89"/>
      <c r="X19" s="69"/>
    </row>
    <row r="20" spans="1:40" ht="18" customHeight="1">
      <c r="A20" s="80"/>
      <c r="B20" s="81"/>
      <c r="C20" s="82"/>
      <c r="D20" s="82"/>
      <c r="E20" s="81"/>
      <c r="F20" s="83"/>
      <c r="G20" s="84"/>
      <c r="H20" s="85"/>
      <c r="I20" s="82"/>
      <c r="J20" s="90"/>
      <c r="K20" s="86">
        <f t="shared" si="0"/>
        <v>0</v>
      </c>
      <c r="L20" s="87">
        <f t="shared" si="2"/>
        <v>0</v>
      </c>
      <c r="O20" s="88"/>
      <c r="P20" s="88"/>
      <c r="Q20" s="89"/>
      <c r="R20" s="89"/>
      <c r="S20" s="89"/>
      <c r="T20" s="89"/>
      <c r="X20" s="69"/>
      <c r="AC20" s="92"/>
      <c r="AL20" s="69"/>
      <c r="AM20" s="72"/>
    </row>
    <row r="21" spans="1:40" ht="18" customHeight="1">
      <c r="A21" s="80"/>
      <c r="B21" s="81"/>
      <c r="C21" s="82"/>
      <c r="D21" s="82"/>
      <c r="E21" s="81"/>
      <c r="F21" s="83"/>
      <c r="G21" s="84"/>
      <c r="H21" s="85"/>
      <c r="I21" s="82"/>
      <c r="J21" s="90"/>
      <c r="K21" s="86">
        <f t="shared" si="0"/>
        <v>0</v>
      </c>
      <c r="L21" s="87">
        <f t="shared" si="2"/>
        <v>0</v>
      </c>
      <c r="O21" s="88"/>
      <c r="P21" s="88"/>
      <c r="Q21" s="89"/>
      <c r="R21" s="89"/>
      <c r="S21" s="89"/>
      <c r="T21" s="89"/>
      <c r="AC21" s="92"/>
    </row>
    <row r="22" spans="1:40" ht="18" customHeight="1">
      <c r="A22" s="80"/>
      <c r="B22" s="81"/>
      <c r="C22" s="82"/>
      <c r="D22" s="82"/>
      <c r="E22" s="81"/>
      <c r="F22" s="83"/>
      <c r="G22" s="84"/>
      <c r="H22" s="85"/>
      <c r="I22" s="82"/>
      <c r="J22" s="90"/>
      <c r="K22" s="86">
        <f t="shared" si="0"/>
        <v>0</v>
      </c>
      <c r="L22" s="87">
        <f t="shared" si="2"/>
        <v>0</v>
      </c>
      <c r="O22" s="88"/>
      <c r="P22" s="88"/>
      <c r="Z22" s="69"/>
      <c r="AC22" s="69"/>
      <c r="AD22" s="72"/>
    </row>
    <row r="23" spans="1:40" ht="18" customHeight="1">
      <c r="A23" s="80"/>
      <c r="B23" s="81"/>
      <c r="C23" s="82"/>
      <c r="D23" s="82"/>
      <c r="E23" s="81"/>
      <c r="F23" s="83"/>
      <c r="G23" s="84"/>
      <c r="H23" s="85"/>
      <c r="I23" s="82"/>
      <c r="J23" s="90"/>
      <c r="K23" s="86">
        <f t="shared" si="0"/>
        <v>0</v>
      </c>
      <c r="L23" s="87">
        <f t="shared" si="2"/>
        <v>0</v>
      </c>
      <c r="O23" s="88"/>
      <c r="P23" s="88"/>
      <c r="R23" s="69"/>
      <c r="X23" s="69"/>
      <c r="Z23" s="73"/>
      <c r="AC23" s="69"/>
      <c r="AD23" s="72"/>
    </row>
    <row r="24" spans="1:40" ht="18" customHeight="1">
      <c r="A24" s="80"/>
      <c r="B24" s="81"/>
      <c r="C24" s="82"/>
      <c r="D24" s="82"/>
      <c r="E24" s="81"/>
      <c r="F24" s="83"/>
      <c r="G24" s="84"/>
      <c r="H24" s="85"/>
      <c r="I24" s="82"/>
      <c r="J24" s="90"/>
      <c r="K24" s="86">
        <f t="shared" si="0"/>
        <v>0</v>
      </c>
      <c r="L24" s="87">
        <f t="shared" si="2"/>
        <v>0</v>
      </c>
      <c r="O24" s="88"/>
      <c r="P24" s="88"/>
      <c r="X24" s="69"/>
      <c r="Z24" s="73"/>
    </row>
    <row r="25" spans="1:40" ht="18" customHeight="1">
      <c r="A25" s="80"/>
      <c r="B25" s="81"/>
      <c r="C25" s="82"/>
      <c r="D25" s="82"/>
      <c r="E25" s="81"/>
      <c r="F25" s="83"/>
      <c r="G25" s="84"/>
      <c r="H25" s="85"/>
      <c r="I25" s="82"/>
      <c r="J25" s="90"/>
      <c r="K25" s="86">
        <f t="shared" si="0"/>
        <v>0</v>
      </c>
      <c r="L25" s="87">
        <f t="shared" si="2"/>
        <v>0</v>
      </c>
      <c r="O25" s="88"/>
      <c r="P25" s="88"/>
      <c r="R25" s="92"/>
      <c r="X25" s="69"/>
    </row>
    <row r="26" spans="1:40" ht="18" customHeight="1">
      <c r="A26" s="80"/>
      <c r="B26" s="81"/>
      <c r="C26" s="82"/>
      <c r="D26" s="82"/>
      <c r="E26" s="81"/>
      <c r="F26" s="83"/>
      <c r="G26" s="84"/>
      <c r="H26" s="85"/>
      <c r="I26" s="82"/>
      <c r="J26" s="90"/>
      <c r="K26" s="86">
        <f t="shared" si="0"/>
        <v>0</v>
      </c>
      <c r="L26" s="87">
        <f t="shared" si="2"/>
        <v>0</v>
      </c>
      <c r="O26" s="88"/>
      <c r="P26" s="88"/>
      <c r="AC26" s="69"/>
    </row>
    <row r="27" spans="1:40" ht="18" customHeight="1">
      <c r="A27" s="80"/>
      <c r="B27" s="81"/>
      <c r="C27" s="82"/>
      <c r="D27" s="82"/>
      <c r="E27" s="81"/>
      <c r="F27" s="83"/>
      <c r="G27" s="84"/>
      <c r="H27" s="85"/>
      <c r="I27" s="82"/>
      <c r="J27" s="90"/>
      <c r="K27" s="86">
        <f t="shared" si="0"/>
        <v>0</v>
      </c>
      <c r="L27" s="87">
        <f t="shared" si="2"/>
        <v>0</v>
      </c>
      <c r="O27" s="88"/>
      <c r="P27" s="88"/>
      <c r="R27" s="69"/>
      <c r="AC27" s="69"/>
    </row>
    <row r="28" spans="1:40" ht="18" customHeight="1">
      <c r="A28" s="80"/>
      <c r="B28" s="81"/>
      <c r="C28" s="82"/>
      <c r="D28" s="82"/>
      <c r="E28" s="81"/>
      <c r="F28" s="83"/>
      <c r="G28" s="84"/>
      <c r="H28" s="85"/>
      <c r="I28" s="82"/>
      <c r="J28" s="90"/>
      <c r="K28" s="86">
        <f t="shared" si="0"/>
        <v>0</v>
      </c>
      <c r="L28" s="87">
        <f t="shared" si="2"/>
        <v>0</v>
      </c>
      <c r="O28" s="88"/>
      <c r="P28" s="88"/>
      <c r="R28" s="69"/>
      <c r="X28" s="69"/>
    </row>
    <row r="29" spans="1:40" ht="18" customHeight="1">
      <c r="A29" s="80"/>
      <c r="B29" s="81"/>
      <c r="C29" s="82"/>
      <c r="D29" s="82"/>
      <c r="E29" s="81"/>
      <c r="F29" s="83"/>
      <c r="G29" s="84"/>
      <c r="H29" s="85"/>
      <c r="I29" s="82"/>
      <c r="J29" s="90"/>
      <c r="K29" s="86">
        <f t="shared" si="0"/>
        <v>0</v>
      </c>
      <c r="L29" s="87">
        <f t="shared" si="2"/>
        <v>0</v>
      </c>
      <c r="O29" s="88"/>
      <c r="P29" s="88"/>
      <c r="R29" s="69"/>
      <c r="X29" s="69"/>
    </row>
    <row r="30" spans="1:40" ht="18" customHeight="1">
      <c r="A30" s="80"/>
      <c r="B30" s="81"/>
      <c r="C30" s="82"/>
      <c r="D30" s="82"/>
      <c r="E30" s="81"/>
      <c r="F30" s="83"/>
      <c r="G30" s="84"/>
      <c r="H30" s="85"/>
      <c r="I30" s="82"/>
      <c r="J30" s="90"/>
      <c r="K30" s="86">
        <f t="shared" si="0"/>
        <v>0</v>
      </c>
      <c r="L30" s="87">
        <f t="shared" si="2"/>
        <v>0</v>
      </c>
      <c r="O30" s="88"/>
      <c r="P30" s="88"/>
      <c r="R30" s="69"/>
      <c r="X30" s="69"/>
      <c r="AC30" s="69"/>
    </row>
    <row r="31" spans="1:40" ht="18" customHeight="1">
      <c r="A31" s="80"/>
      <c r="B31" s="81"/>
      <c r="C31" s="82"/>
      <c r="D31" s="82"/>
      <c r="E31" s="81"/>
      <c r="F31" s="83"/>
      <c r="G31" s="84"/>
      <c r="H31" s="85"/>
      <c r="I31" s="82"/>
      <c r="J31" s="90"/>
      <c r="K31" s="86">
        <f t="shared" si="0"/>
        <v>0</v>
      </c>
      <c r="L31" s="87">
        <f t="shared" si="2"/>
        <v>0</v>
      </c>
      <c r="O31" s="88"/>
      <c r="P31" s="88"/>
      <c r="X31" s="69"/>
      <c r="AC31" s="69"/>
    </row>
    <row r="32" spans="1:40" ht="18" customHeight="1">
      <c r="A32" s="80"/>
      <c r="B32" s="81"/>
      <c r="C32" s="82"/>
      <c r="D32" s="82"/>
      <c r="E32" s="81"/>
      <c r="F32" s="83"/>
      <c r="G32" s="84"/>
      <c r="H32" s="85"/>
      <c r="I32" s="82"/>
      <c r="J32" s="90"/>
      <c r="K32" s="86">
        <f t="shared" si="0"/>
        <v>0</v>
      </c>
      <c r="L32" s="87">
        <f t="shared" si="2"/>
        <v>0</v>
      </c>
      <c r="O32" s="88"/>
      <c r="P32" s="88"/>
      <c r="X32" s="69"/>
      <c r="AC32" s="69"/>
    </row>
    <row r="33" spans="1:35" ht="18" customHeight="1">
      <c r="A33" s="80"/>
      <c r="B33" s="81"/>
      <c r="C33" s="82"/>
      <c r="D33" s="82"/>
      <c r="E33" s="81"/>
      <c r="F33" s="83"/>
      <c r="G33" s="84"/>
      <c r="H33" s="85"/>
      <c r="I33" s="82"/>
      <c r="J33" s="90"/>
      <c r="K33" s="86">
        <f t="shared" si="0"/>
        <v>0</v>
      </c>
      <c r="L33" s="87">
        <f t="shared" si="2"/>
        <v>0</v>
      </c>
      <c r="O33" s="88"/>
      <c r="P33" s="88"/>
      <c r="X33" s="69"/>
      <c r="AC33" s="69"/>
    </row>
    <row r="34" spans="1:35" ht="18" customHeight="1">
      <c r="A34" s="80"/>
      <c r="B34" s="81"/>
      <c r="C34" s="82"/>
      <c r="D34" s="82"/>
      <c r="E34" s="81"/>
      <c r="F34" s="83"/>
      <c r="G34" s="84"/>
      <c r="H34" s="85"/>
      <c r="I34" s="82"/>
      <c r="J34" s="90"/>
      <c r="K34" s="86">
        <f t="shared" si="0"/>
        <v>0</v>
      </c>
      <c r="L34" s="87">
        <f t="shared" si="2"/>
        <v>0</v>
      </c>
      <c r="O34" s="88"/>
      <c r="P34" s="88"/>
      <c r="Z34" s="69"/>
      <c r="AC34" s="69"/>
    </row>
    <row r="35" spans="1:35" ht="18" customHeight="1">
      <c r="A35" s="80"/>
      <c r="B35" s="81"/>
      <c r="C35" s="82"/>
      <c r="D35" s="82"/>
      <c r="E35" s="81"/>
      <c r="F35" s="83"/>
      <c r="G35" s="84"/>
      <c r="H35" s="85"/>
      <c r="I35" s="82"/>
      <c r="J35" s="90"/>
      <c r="K35" s="86">
        <f t="shared" si="0"/>
        <v>0</v>
      </c>
      <c r="L35" s="87">
        <f t="shared" si="2"/>
        <v>0</v>
      </c>
      <c r="O35" s="88"/>
      <c r="P35" s="88"/>
      <c r="Z35" s="69"/>
      <c r="AC35" s="69"/>
    </row>
    <row r="36" spans="1:35" ht="18" customHeight="1">
      <c r="A36" s="94"/>
      <c r="B36" s="95"/>
      <c r="F36" s="60"/>
      <c r="I36" s="69"/>
      <c r="J36" s="69" t="s">
        <v>19</v>
      </c>
      <c r="K36" s="96">
        <f>SUM(K3:K35)</f>
        <v>145.14285714285717</v>
      </c>
      <c r="L36" s="57"/>
      <c r="N36" s="70"/>
      <c r="O36" s="88"/>
      <c r="P36" s="88"/>
      <c r="X36" s="69"/>
      <c r="Z36" s="97"/>
    </row>
    <row r="37" spans="1:35" ht="18" customHeight="1">
      <c r="E37" s="69"/>
      <c r="F37" s="59"/>
      <c r="G37" s="60"/>
      <c r="H37" s="69"/>
      <c r="I37" s="69"/>
      <c r="J37" s="79" t="s">
        <v>20</v>
      </c>
      <c r="K37" s="98">
        <f>MAX(A53:A85)</f>
        <v>8</v>
      </c>
      <c r="N37" s="70"/>
      <c r="O37" s="88"/>
      <c r="P37" s="88"/>
      <c r="Z37" s="69"/>
      <c r="AC37" s="69"/>
    </row>
    <row r="38" spans="1:35" ht="18" customHeight="1">
      <c r="B38" s="99"/>
      <c r="E38" s="69"/>
      <c r="G38" s="69"/>
      <c r="H38" s="100"/>
      <c r="I38" s="100"/>
      <c r="J38" s="79" t="s">
        <v>21</v>
      </c>
      <c r="K38" s="98">
        <f>SUM(F53:F85)</f>
        <v>0</v>
      </c>
      <c r="N38" s="70"/>
      <c r="O38" s="88"/>
      <c r="P38" s="88"/>
      <c r="AC38" s="69"/>
      <c r="AD38" s="73"/>
    </row>
    <row r="39" spans="1:35" ht="18" customHeight="1">
      <c r="E39" s="69"/>
      <c r="H39" s="101"/>
      <c r="I39" s="101"/>
      <c r="J39" s="79" t="s">
        <v>22</v>
      </c>
      <c r="K39" s="90">
        <f>MAX(C53:C85)</f>
        <v>35</v>
      </c>
      <c r="N39" s="70"/>
      <c r="AC39" s="69"/>
      <c r="AD39" s="59"/>
    </row>
    <row r="40" spans="1:35" ht="18" customHeight="1">
      <c r="E40" s="69"/>
      <c r="H40" s="101"/>
      <c r="I40" s="101"/>
      <c r="J40" s="101"/>
      <c r="K40" s="102"/>
      <c r="N40" s="70"/>
    </row>
    <row r="41" spans="1:35" ht="18" customHeight="1">
      <c r="H41" s="101"/>
      <c r="I41" s="101"/>
      <c r="J41" s="101"/>
      <c r="K41" s="102"/>
      <c r="N41" s="70"/>
    </row>
    <row r="42" spans="1:35">
      <c r="H42" s="101"/>
      <c r="I42" s="101"/>
      <c r="J42" s="101"/>
      <c r="K42" s="102"/>
      <c r="N42" s="70"/>
    </row>
    <row r="43" spans="1:35">
      <c r="N43" s="70"/>
    </row>
    <row r="44" spans="1:35">
      <c r="N44" s="70"/>
    </row>
    <row r="45" spans="1:35">
      <c r="F45" s="69"/>
      <c r="N45" s="70"/>
    </row>
    <row r="46" spans="1:35">
      <c r="A46" s="57" t="s">
        <v>23</v>
      </c>
      <c r="F46" s="59"/>
      <c r="H46" s="103"/>
      <c r="I46" s="103"/>
      <c r="J46" s="103"/>
      <c r="N46" s="70"/>
    </row>
    <row r="47" spans="1:35">
      <c r="N47" s="70"/>
      <c r="AI47" s="69"/>
    </row>
    <row r="48" spans="1:35">
      <c r="N48" s="70"/>
      <c r="X48" s="69"/>
      <c r="AI48" s="69"/>
    </row>
    <row r="49" spans="1:35">
      <c r="N49" s="70"/>
      <c r="AI49" s="69"/>
    </row>
    <row r="50" spans="1:35">
      <c r="N50" s="70"/>
      <c r="AC50" s="69"/>
      <c r="AI50" s="69"/>
    </row>
    <row r="51" spans="1:35">
      <c r="N51" s="70"/>
      <c r="AD51" s="69"/>
      <c r="AI51" s="69"/>
    </row>
    <row r="52" spans="1:35">
      <c r="N52" s="70"/>
      <c r="AC52" s="69"/>
      <c r="AI52" s="69"/>
    </row>
    <row r="53" spans="1:35">
      <c r="A53" s="57">
        <f t="shared" ref="A53:A58" si="3">D3*F3</f>
        <v>8</v>
      </c>
      <c r="C53" s="57">
        <f t="shared" ref="C53:C58" si="4">D3*J3</f>
        <v>35</v>
      </c>
      <c r="F53" s="57">
        <f t="shared" ref="F53:F58" si="5">E3*F3</f>
        <v>0</v>
      </c>
      <c r="N53" s="70"/>
      <c r="AC53" s="69"/>
      <c r="AI53" s="69"/>
    </row>
    <row r="54" spans="1:35">
      <c r="A54" s="57">
        <f t="shared" si="3"/>
        <v>0</v>
      </c>
      <c r="C54" s="57">
        <f t="shared" si="4"/>
        <v>0</v>
      </c>
      <c r="F54" s="57">
        <f t="shared" si="5"/>
        <v>0</v>
      </c>
      <c r="N54" s="70"/>
      <c r="AC54" s="69"/>
      <c r="AD54" s="72"/>
    </row>
    <row r="55" spans="1:35">
      <c r="A55" s="57">
        <f t="shared" si="3"/>
        <v>0</v>
      </c>
      <c r="C55" s="57">
        <f t="shared" si="4"/>
        <v>0</v>
      </c>
      <c r="F55" s="57">
        <f t="shared" si="5"/>
        <v>0</v>
      </c>
      <c r="N55" s="70"/>
      <c r="AC55" s="69"/>
      <c r="AD55" s="72"/>
    </row>
    <row r="56" spans="1:35">
      <c r="A56" s="57">
        <f t="shared" si="3"/>
        <v>0</v>
      </c>
      <c r="C56" s="57">
        <f t="shared" si="4"/>
        <v>0</v>
      </c>
      <c r="F56" s="57">
        <f t="shared" si="5"/>
        <v>0</v>
      </c>
      <c r="N56" s="70"/>
      <c r="AC56" s="69"/>
      <c r="AD56" s="72"/>
    </row>
    <row r="57" spans="1:35">
      <c r="A57" s="57">
        <f t="shared" si="3"/>
        <v>0</v>
      </c>
      <c r="C57" s="57">
        <f t="shared" si="4"/>
        <v>0</v>
      </c>
      <c r="F57" s="57">
        <f t="shared" si="5"/>
        <v>0</v>
      </c>
      <c r="N57" s="70"/>
      <c r="X57" s="69"/>
      <c r="AC57" s="69"/>
      <c r="AD57" s="72"/>
    </row>
    <row r="58" spans="1:35">
      <c r="A58" s="57">
        <f t="shared" si="3"/>
        <v>0</v>
      </c>
      <c r="C58" s="57">
        <f t="shared" si="4"/>
        <v>0</v>
      </c>
      <c r="F58" s="57">
        <f t="shared" si="5"/>
        <v>0</v>
      </c>
      <c r="N58" s="70"/>
      <c r="AC58" s="69"/>
      <c r="AD58" s="72"/>
    </row>
    <row r="59" spans="1:35">
      <c r="A59" s="57">
        <f>D3*F3</f>
        <v>8</v>
      </c>
      <c r="C59" s="57">
        <f>D3*J3</f>
        <v>35</v>
      </c>
      <c r="F59" s="57">
        <f>E3*F3</f>
        <v>0</v>
      </c>
      <c r="N59" s="70"/>
    </row>
    <row r="60" spans="1:35">
      <c r="A60" s="57">
        <f t="shared" ref="A60:A85" si="6">D10*F10</f>
        <v>0</v>
      </c>
      <c r="C60" s="57">
        <f t="shared" ref="C60:C85" si="7">D10*J10</f>
        <v>0</v>
      </c>
      <c r="F60" s="57">
        <f t="shared" ref="F60:F85" si="8">E10*F10</f>
        <v>0</v>
      </c>
      <c r="N60" s="70"/>
    </row>
    <row r="61" spans="1:35">
      <c r="A61" s="57">
        <f t="shared" si="6"/>
        <v>0</v>
      </c>
      <c r="C61" s="57">
        <f t="shared" si="7"/>
        <v>0</v>
      </c>
      <c r="F61" s="57">
        <f t="shared" si="8"/>
        <v>0</v>
      </c>
      <c r="N61" s="70"/>
      <c r="AC61" s="69"/>
    </row>
    <row r="62" spans="1:35">
      <c r="A62" s="57">
        <f t="shared" si="6"/>
        <v>0</v>
      </c>
      <c r="C62" s="57">
        <f t="shared" si="7"/>
        <v>0</v>
      </c>
      <c r="F62" s="57">
        <f t="shared" si="8"/>
        <v>0</v>
      </c>
      <c r="N62" s="70"/>
      <c r="AD62" s="69"/>
    </row>
    <row r="63" spans="1:35">
      <c r="A63" s="57">
        <f t="shared" si="6"/>
        <v>0</v>
      </c>
      <c r="C63" s="57">
        <f t="shared" si="7"/>
        <v>0</v>
      </c>
      <c r="F63" s="57">
        <f t="shared" si="8"/>
        <v>0</v>
      </c>
      <c r="N63" s="70"/>
      <c r="AC63" s="69"/>
      <c r="AD63" s="72"/>
    </row>
    <row r="64" spans="1:35">
      <c r="A64" s="57">
        <f>D14*F14</f>
        <v>0</v>
      </c>
      <c r="C64" s="57">
        <f t="shared" si="7"/>
        <v>0</v>
      </c>
      <c r="F64" s="57">
        <f>E14*F14</f>
        <v>0</v>
      </c>
      <c r="N64" s="70"/>
      <c r="AC64" s="69"/>
      <c r="AD64" s="72"/>
    </row>
    <row r="65" spans="1:30">
      <c r="A65" s="57">
        <f t="shared" si="6"/>
        <v>0</v>
      </c>
      <c r="C65" s="57">
        <f t="shared" si="7"/>
        <v>0</v>
      </c>
      <c r="F65" s="57">
        <f t="shared" si="8"/>
        <v>0</v>
      </c>
      <c r="N65" s="70"/>
      <c r="X65" s="69"/>
      <c r="AC65" s="69"/>
      <c r="AD65" s="72"/>
    </row>
    <row r="66" spans="1:30">
      <c r="A66" s="57">
        <f t="shared" si="6"/>
        <v>0</v>
      </c>
      <c r="C66" s="57">
        <f t="shared" si="7"/>
        <v>0</v>
      </c>
      <c r="F66" s="57">
        <f t="shared" si="8"/>
        <v>0</v>
      </c>
      <c r="N66" s="70"/>
      <c r="AC66" s="69"/>
      <c r="AD66" s="72"/>
    </row>
    <row r="67" spans="1:30">
      <c r="A67" s="57">
        <f t="shared" si="6"/>
        <v>0</v>
      </c>
      <c r="C67" s="57">
        <f t="shared" si="7"/>
        <v>0</v>
      </c>
      <c r="F67" s="57">
        <f t="shared" si="8"/>
        <v>0</v>
      </c>
      <c r="N67" s="70"/>
      <c r="AC67" s="69"/>
      <c r="AD67" s="72"/>
    </row>
    <row r="68" spans="1:30">
      <c r="A68" s="57">
        <f t="shared" si="6"/>
        <v>0</v>
      </c>
      <c r="C68" s="57">
        <f t="shared" si="7"/>
        <v>0</v>
      </c>
      <c r="F68" s="57">
        <f t="shared" si="8"/>
        <v>0</v>
      </c>
      <c r="N68" s="70"/>
    </row>
    <row r="69" spans="1:30">
      <c r="A69" s="57">
        <f t="shared" si="6"/>
        <v>0</v>
      </c>
      <c r="C69" s="57">
        <f t="shared" si="7"/>
        <v>0</v>
      </c>
      <c r="F69" s="57">
        <f t="shared" si="8"/>
        <v>0</v>
      </c>
      <c r="N69" s="70"/>
    </row>
    <row r="70" spans="1:30">
      <c r="A70" s="57">
        <f t="shared" si="6"/>
        <v>0</v>
      </c>
      <c r="C70" s="57">
        <f t="shared" si="7"/>
        <v>0</v>
      </c>
      <c r="F70" s="57">
        <f t="shared" si="8"/>
        <v>0</v>
      </c>
      <c r="N70" s="70"/>
    </row>
    <row r="71" spans="1:30">
      <c r="A71" s="57">
        <f t="shared" si="6"/>
        <v>0</v>
      </c>
      <c r="C71" s="57">
        <f t="shared" si="7"/>
        <v>0</v>
      </c>
      <c r="F71" s="57">
        <f t="shared" si="8"/>
        <v>0</v>
      </c>
      <c r="N71" s="70"/>
    </row>
    <row r="72" spans="1:30">
      <c r="A72" s="57">
        <f t="shared" si="6"/>
        <v>0</v>
      </c>
      <c r="C72" s="57">
        <f t="shared" si="7"/>
        <v>0</v>
      </c>
      <c r="F72" s="57">
        <f t="shared" si="8"/>
        <v>0</v>
      </c>
      <c r="N72" s="70"/>
      <c r="AC72" s="69"/>
    </row>
    <row r="73" spans="1:30">
      <c r="A73" s="57">
        <f t="shared" si="6"/>
        <v>0</v>
      </c>
      <c r="C73" s="57">
        <f t="shared" si="7"/>
        <v>0</v>
      </c>
      <c r="F73" s="57">
        <f t="shared" si="8"/>
        <v>0</v>
      </c>
      <c r="N73" s="70"/>
      <c r="X73" s="69"/>
      <c r="AC73" s="69"/>
      <c r="AD73" s="91"/>
    </row>
    <row r="74" spans="1:30">
      <c r="A74" s="57">
        <f t="shared" si="6"/>
        <v>0</v>
      </c>
      <c r="C74" s="57">
        <f t="shared" si="7"/>
        <v>0</v>
      </c>
      <c r="F74" s="57">
        <f t="shared" si="8"/>
        <v>0</v>
      </c>
      <c r="N74" s="70"/>
      <c r="X74" s="69"/>
      <c r="AC74" s="69"/>
      <c r="AD74" s="91"/>
    </row>
    <row r="75" spans="1:30">
      <c r="A75" s="57">
        <f t="shared" si="6"/>
        <v>0</v>
      </c>
      <c r="C75" s="57">
        <f t="shared" si="7"/>
        <v>0</v>
      </c>
      <c r="F75" s="57">
        <f t="shared" si="8"/>
        <v>0</v>
      </c>
      <c r="N75" s="70"/>
      <c r="X75" s="69"/>
    </row>
    <row r="76" spans="1:30">
      <c r="A76" s="57">
        <f t="shared" si="6"/>
        <v>0</v>
      </c>
      <c r="C76" s="57">
        <f t="shared" si="7"/>
        <v>0</v>
      </c>
      <c r="F76" s="57">
        <f t="shared" si="8"/>
        <v>0</v>
      </c>
      <c r="N76" s="70"/>
      <c r="AC76" s="69"/>
      <c r="AD76" s="91"/>
    </row>
    <row r="77" spans="1:30">
      <c r="A77" s="57">
        <f t="shared" si="6"/>
        <v>0</v>
      </c>
      <c r="C77" s="57">
        <f t="shared" si="7"/>
        <v>0</v>
      </c>
      <c r="F77" s="57">
        <f t="shared" si="8"/>
        <v>0</v>
      </c>
      <c r="N77" s="70"/>
      <c r="X77" s="69"/>
      <c r="Z77" s="72"/>
      <c r="AC77" s="69"/>
      <c r="AD77" s="91"/>
    </row>
    <row r="78" spans="1:30">
      <c r="A78" s="57">
        <f t="shared" si="6"/>
        <v>0</v>
      </c>
      <c r="C78" s="57">
        <f t="shared" si="7"/>
        <v>0</v>
      </c>
      <c r="F78" s="57">
        <f t="shared" si="8"/>
        <v>0</v>
      </c>
      <c r="N78" s="70"/>
      <c r="X78" s="69"/>
      <c r="Z78" s="72"/>
      <c r="AC78" s="69"/>
      <c r="AD78" s="91"/>
    </row>
    <row r="79" spans="1:30">
      <c r="A79" s="57">
        <f t="shared" si="6"/>
        <v>0</v>
      </c>
      <c r="C79" s="57">
        <f t="shared" si="7"/>
        <v>0</v>
      </c>
      <c r="F79" s="57">
        <f t="shared" si="8"/>
        <v>0</v>
      </c>
      <c r="N79" s="70"/>
      <c r="X79" s="69"/>
      <c r="Z79" s="72"/>
      <c r="AC79" s="69"/>
      <c r="AD79" s="91"/>
    </row>
    <row r="80" spans="1:30">
      <c r="A80" s="57">
        <f t="shared" si="6"/>
        <v>0</v>
      </c>
      <c r="C80" s="57">
        <f t="shared" si="7"/>
        <v>0</v>
      </c>
      <c r="F80" s="57">
        <f t="shared" si="8"/>
        <v>0</v>
      </c>
      <c r="N80" s="70"/>
      <c r="X80" s="69"/>
      <c r="Z80" s="72"/>
      <c r="AC80" s="69"/>
      <c r="AD80" s="91"/>
    </row>
    <row r="81" spans="1:29">
      <c r="A81" s="57">
        <f t="shared" si="6"/>
        <v>0</v>
      </c>
      <c r="C81" s="57">
        <f t="shared" si="7"/>
        <v>0</v>
      </c>
      <c r="F81" s="57">
        <f t="shared" si="8"/>
        <v>0</v>
      </c>
      <c r="N81" s="70"/>
    </row>
    <row r="82" spans="1:29">
      <c r="A82" s="57">
        <f t="shared" si="6"/>
        <v>0</v>
      </c>
      <c r="C82" s="57">
        <f t="shared" si="7"/>
        <v>0</v>
      </c>
      <c r="F82" s="57">
        <f t="shared" si="8"/>
        <v>0</v>
      </c>
      <c r="N82" s="70"/>
    </row>
    <row r="83" spans="1:29">
      <c r="A83" s="57">
        <f t="shared" si="6"/>
        <v>0</v>
      </c>
      <c r="C83" s="57">
        <f t="shared" si="7"/>
        <v>0</v>
      </c>
      <c r="F83" s="57">
        <f t="shared" si="8"/>
        <v>0</v>
      </c>
      <c r="N83" s="70"/>
    </row>
    <row r="84" spans="1:29">
      <c r="A84" s="57">
        <f t="shared" si="6"/>
        <v>0</v>
      </c>
      <c r="C84" s="57">
        <f t="shared" si="7"/>
        <v>0</v>
      </c>
      <c r="F84" s="57">
        <f t="shared" si="8"/>
        <v>0</v>
      </c>
      <c r="N84" s="70"/>
      <c r="AC84" s="69"/>
    </row>
    <row r="85" spans="1:29">
      <c r="A85" s="57">
        <f t="shared" si="6"/>
        <v>0</v>
      </c>
      <c r="C85" s="57">
        <f t="shared" si="7"/>
        <v>0</v>
      </c>
      <c r="F85" s="57">
        <f t="shared" si="8"/>
        <v>0</v>
      </c>
      <c r="N85" s="70"/>
      <c r="AC85" s="69"/>
    </row>
    <row r="86" spans="1:29">
      <c r="H86" s="57"/>
      <c r="I86" s="57"/>
      <c r="J86" s="57"/>
      <c r="K86" s="57"/>
      <c r="L86" s="57"/>
      <c r="AC86" s="69"/>
    </row>
    <row r="87" spans="1:29">
      <c r="H87" s="57"/>
      <c r="I87" s="57"/>
      <c r="J87" s="57"/>
      <c r="K87" s="57"/>
      <c r="L87" s="57"/>
    </row>
    <row r="88" spans="1:29">
      <c r="H88" s="57"/>
      <c r="I88" s="57"/>
      <c r="J88" s="57"/>
      <c r="K88" s="57"/>
      <c r="L88" s="57"/>
      <c r="AC88" s="69"/>
    </row>
    <row r="90" spans="1:29">
      <c r="V90" s="57"/>
      <c r="AC90" s="69"/>
    </row>
    <row r="91" spans="1:29">
      <c r="V91" s="57"/>
      <c r="AC91" s="69"/>
    </row>
    <row r="92" spans="1:29">
      <c r="V92" s="57"/>
      <c r="AC92" s="69"/>
    </row>
  </sheetData>
  <sheetProtection selectLockedCells="1" selectUnlockedCells="1"/>
  <phoneticPr fontId="0" type="noConversion"/>
  <pageMargins left="0.25" right="0.25" top="0.48" bottom="0.61" header="0.19" footer="0"/>
  <pageSetup orientation="portrait" horizontalDpi="300" verticalDpi="300"/>
  <headerFooter alignWithMargins="0">
    <oddHeader>&amp;C&amp;"Helv,Bold"&amp;12Load Analysis Spreadsheet</oddHeader>
    <oddFooter>&amp;L&amp;D&amp;C&amp;"Helv,Bold"&amp;10Home Power magazine&amp;"Helv,Regular"
530-475-3179&amp;R&amp;F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workbookViewId="0"/>
  </sheetViews>
  <sheetFormatPr baseColWidth="10" defaultColWidth="10.83203125" defaultRowHeight="13" x14ac:dyDescent="0"/>
  <cols>
    <col min="1" max="1" width="23.6640625" style="19" customWidth="1"/>
    <col min="2" max="2" width="4.33203125" style="53" customWidth="1"/>
    <col min="3" max="4" width="5.5" style="19" customWidth="1"/>
    <col min="5" max="5" width="9.5" style="19" customWidth="1"/>
    <col min="6" max="6" width="5.6640625" style="19" customWidth="1"/>
    <col min="7" max="7" width="6" style="19" customWidth="1"/>
    <col min="8" max="8" width="5.5" style="41" customWidth="1"/>
    <col min="9" max="9" width="13.6640625" style="41" customWidth="1"/>
    <col min="10" max="10" width="6.1640625" style="41" customWidth="1"/>
    <col min="11" max="11" width="9.1640625" style="40" customWidth="1"/>
    <col min="12" max="12" width="8.1640625" style="20" customWidth="1"/>
    <col min="13" max="13" width="6.33203125" style="19" customWidth="1"/>
    <col min="14" max="14" width="13.6640625" style="19" customWidth="1"/>
    <col min="15" max="16" width="10.83203125" style="19" customWidth="1"/>
    <col min="17" max="17" width="5" style="19" customWidth="1"/>
    <col min="18" max="18" width="28.5" style="19" customWidth="1"/>
    <col min="19" max="19" width="10.33203125" style="19" customWidth="1"/>
    <col min="20" max="20" width="10" style="19" customWidth="1"/>
    <col min="21" max="21" width="12.1640625" style="19" customWidth="1"/>
    <col min="22" max="22" width="8.5" style="20" customWidth="1"/>
    <col min="23" max="23" width="3" style="19" customWidth="1"/>
    <col min="24" max="48" width="5.83203125" style="19" customWidth="1"/>
    <col min="49" max="51" width="6.33203125" style="19" customWidth="1"/>
    <col min="52" max="69" width="9.33203125" style="19" customWidth="1"/>
    <col min="70" max="16384" width="10.83203125" style="19"/>
  </cols>
  <sheetData>
    <row r="1" spans="1:40" ht="18" customHeight="1">
      <c r="A1" s="21"/>
      <c r="B1" s="22"/>
      <c r="C1" s="23"/>
      <c r="D1" s="22" t="s">
        <v>0</v>
      </c>
      <c r="E1" s="22" t="s">
        <v>1</v>
      </c>
      <c r="F1" s="22" t="s">
        <v>2</v>
      </c>
      <c r="G1" s="22" t="s">
        <v>3</v>
      </c>
      <c r="H1" s="24" t="s">
        <v>4</v>
      </c>
      <c r="I1" s="22" t="s">
        <v>5</v>
      </c>
      <c r="J1" s="22" t="s">
        <v>6</v>
      </c>
      <c r="K1" s="25" t="s">
        <v>7</v>
      </c>
      <c r="L1" s="26" t="s">
        <v>8</v>
      </c>
      <c r="M1" s="14"/>
      <c r="N1" s="14"/>
      <c r="O1" s="27"/>
      <c r="P1" s="27"/>
      <c r="X1" s="28"/>
      <c r="AC1" s="28"/>
      <c r="AJ1" s="29"/>
      <c r="AK1" s="30"/>
      <c r="AL1" s="30"/>
      <c r="AM1" s="31"/>
      <c r="AN1" s="32"/>
    </row>
    <row r="2" spans="1:40" ht="18" customHeight="1">
      <c r="A2" s="9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1" t="s">
        <v>16</v>
      </c>
      <c r="I2" s="10" t="s">
        <v>14</v>
      </c>
      <c r="J2" s="10" t="s">
        <v>14</v>
      </c>
      <c r="K2" s="12" t="s">
        <v>15</v>
      </c>
      <c r="L2" s="13" t="s">
        <v>17</v>
      </c>
      <c r="M2" s="14"/>
      <c r="N2" s="14"/>
      <c r="O2" s="27"/>
      <c r="P2" s="27"/>
      <c r="Q2" s="28"/>
      <c r="R2" s="29"/>
      <c r="S2" s="28"/>
      <c r="T2" s="28"/>
      <c r="U2" s="28"/>
      <c r="V2" s="33"/>
      <c r="AC2" s="28"/>
      <c r="AJ2" s="29"/>
      <c r="AK2" s="31"/>
      <c r="AL2" s="31"/>
      <c r="AM2" s="31"/>
      <c r="AN2" s="32"/>
    </row>
    <row r="3" spans="1:40" ht="18" customHeight="1">
      <c r="A3" s="1" t="s">
        <v>24</v>
      </c>
      <c r="B3" s="2">
        <v>4</v>
      </c>
      <c r="C3" s="3">
        <v>117</v>
      </c>
      <c r="D3" s="3">
        <v>1</v>
      </c>
      <c r="E3" s="2">
        <v>1</v>
      </c>
      <c r="F3" s="4">
        <v>15</v>
      </c>
      <c r="G3" s="5">
        <v>5</v>
      </c>
      <c r="H3" s="6">
        <v>7</v>
      </c>
      <c r="I3" s="2">
        <v>0</v>
      </c>
      <c r="J3" s="4">
        <v>0</v>
      </c>
      <c r="K3" s="7">
        <f t="shared" ref="K3:K35" si="0">(B3*F3*G3*H3/7)+((I3*(168-G3*H3))/7)</f>
        <v>300</v>
      </c>
      <c r="L3" s="8">
        <f t="shared" ref="L3:L35" si="1">(K3/$K$36)</f>
        <v>7.6456774616350823E-2</v>
      </c>
      <c r="M3" s="14"/>
      <c r="N3" s="14"/>
      <c r="O3" s="34"/>
      <c r="P3" s="34"/>
      <c r="Q3" s="35"/>
      <c r="R3" s="35"/>
      <c r="S3" s="35"/>
      <c r="T3" s="35"/>
      <c r="AC3" s="28"/>
      <c r="AJ3" s="29"/>
      <c r="AK3" s="31"/>
      <c r="AL3" s="31"/>
      <c r="AM3" s="31"/>
      <c r="AN3" s="32"/>
    </row>
    <row r="4" spans="1:40" ht="18" customHeight="1">
      <c r="A4" s="1" t="s">
        <v>25</v>
      </c>
      <c r="B4" s="2">
        <v>1</v>
      </c>
      <c r="C4" s="3">
        <v>12</v>
      </c>
      <c r="D4" s="3">
        <v>0</v>
      </c>
      <c r="E4" s="2">
        <v>0</v>
      </c>
      <c r="F4" s="4">
        <v>48</v>
      </c>
      <c r="G4" s="5">
        <v>8</v>
      </c>
      <c r="H4" s="6">
        <v>7</v>
      </c>
      <c r="I4" s="2">
        <v>0</v>
      </c>
      <c r="J4" s="36">
        <v>1300</v>
      </c>
      <c r="K4" s="7">
        <f t="shared" si="0"/>
        <v>384</v>
      </c>
      <c r="L4" s="8">
        <f t="shared" si="1"/>
        <v>9.7864671508929066E-2</v>
      </c>
      <c r="M4" s="14"/>
      <c r="N4" s="14"/>
      <c r="O4" s="34"/>
      <c r="P4" s="34"/>
      <c r="Q4" s="35"/>
      <c r="R4" s="35"/>
      <c r="S4" s="35"/>
      <c r="T4" s="35"/>
      <c r="AC4" s="28"/>
      <c r="AJ4" s="29"/>
      <c r="AK4" s="31"/>
      <c r="AL4" s="31"/>
      <c r="AM4" s="31"/>
      <c r="AN4" s="32"/>
    </row>
    <row r="5" spans="1:40" ht="18" customHeight="1">
      <c r="A5" s="1" t="s">
        <v>26</v>
      </c>
      <c r="B5" s="2">
        <v>1</v>
      </c>
      <c r="C5" s="3">
        <v>117</v>
      </c>
      <c r="D5" s="3">
        <v>0</v>
      </c>
      <c r="E5" s="2">
        <v>0</v>
      </c>
      <c r="F5" s="4">
        <v>350</v>
      </c>
      <c r="G5" s="5">
        <v>0.1</v>
      </c>
      <c r="H5" s="6">
        <v>2</v>
      </c>
      <c r="I5" s="2">
        <v>0</v>
      </c>
      <c r="J5" s="36">
        <v>1050</v>
      </c>
      <c r="K5" s="7">
        <f t="shared" si="0"/>
        <v>10</v>
      </c>
      <c r="L5" s="8">
        <f t="shared" si="1"/>
        <v>2.5485591538783612E-3</v>
      </c>
      <c r="M5" s="14"/>
      <c r="N5" s="14"/>
      <c r="O5" s="34"/>
      <c r="P5" s="34"/>
      <c r="Q5" s="35"/>
      <c r="S5" s="35"/>
      <c r="T5" s="35"/>
      <c r="X5" s="28"/>
      <c r="Y5" s="37"/>
      <c r="AC5" s="28"/>
      <c r="AJ5" s="29"/>
      <c r="AK5" s="30"/>
      <c r="AL5" s="30"/>
      <c r="AM5" s="31"/>
      <c r="AN5" s="32"/>
    </row>
    <row r="6" spans="1:40" ht="18" customHeight="1">
      <c r="A6" s="1" t="s">
        <v>27</v>
      </c>
      <c r="B6" s="2">
        <v>1</v>
      </c>
      <c r="C6" s="3">
        <v>117</v>
      </c>
      <c r="D6" s="3">
        <v>1</v>
      </c>
      <c r="E6" s="2">
        <v>0</v>
      </c>
      <c r="F6" s="4">
        <v>900</v>
      </c>
      <c r="G6" s="5">
        <v>0.25</v>
      </c>
      <c r="H6" s="6">
        <v>7</v>
      </c>
      <c r="I6" s="2">
        <v>0</v>
      </c>
      <c r="J6" s="36">
        <v>1200</v>
      </c>
      <c r="K6" s="7">
        <f t="shared" si="0"/>
        <v>225</v>
      </c>
      <c r="L6" s="8">
        <f t="shared" si="1"/>
        <v>5.7342580962263121E-2</v>
      </c>
      <c r="M6" s="14"/>
      <c r="N6" s="14"/>
      <c r="O6" s="34"/>
      <c r="P6" s="34"/>
      <c r="Q6" s="35"/>
      <c r="S6" s="35"/>
      <c r="T6" s="35"/>
      <c r="X6" s="28"/>
      <c r="AC6" s="28"/>
      <c r="AD6" s="37"/>
      <c r="AJ6" s="29"/>
      <c r="AK6" s="30"/>
      <c r="AL6" s="30"/>
      <c r="AM6" s="31"/>
      <c r="AN6" s="32"/>
    </row>
    <row r="7" spans="1:40" ht="18" customHeight="1">
      <c r="A7" s="1" t="s">
        <v>28</v>
      </c>
      <c r="B7" s="2">
        <v>1</v>
      </c>
      <c r="C7" s="3">
        <v>117</v>
      </c>
      <c r="D7" s="3">
        <v>1</v>
      </c>
      <c r="E7" s="2">
        <v>0</v>
      </c>
      <c r="F7" s="4">
        <v>400</v>
      </c>
      <c r="G7" s="5">
        <v>0.1</v>
      </c>
      <c r="H7" s="6">
        <v>5</v>
      </c>
      <c r="I7" s="2">
        <v>0</v>
      </c>
      <c r="J7" s="36">
        <v>1200</v>
      </c>
      <c r="K7" s="7">
        <f t="shared" si="0"/>
        <v>28.571428571428573</v>
      </c>
      <c r="L7" s="8">
        <f t="shared" si="1"/>
        <v>7.2815975825096029E-3</v>
      </c>
      <c r="M7" s="14"/>
      <c r="N7" s="14"/>
      <c r="O7" s="34"/>
      <c r="P7" s="34"/>
      <c r="S7" s="35"/>
      <c r="T7" s="35"/>
      <c r="X7" s="28"/>
      <c r="AC7" s="28"/>
      <c r="AJ7" s="29"/>
      <c r="AK7" s="30"/>
      <c r="AL7" s="30"/>
      <c r="AM7" s="31"/>
      <c r="AN7" s="32"/>
    </row>
    <row r="8" spans="1:40" ht="18" customHeight="1">
      <c r="A8" s="1" t="s">
        <v>29</v>
      </c>
      <c r="B8" s="2">
        <v>1</v>
      </c>
      <c r="C8" s="3">
        <v>117</v>
      </c>
      <c r="D8" s="3">
        <v>1</v>
      </c>
      <c r="E8" s="2">
        <v>0</v>
      </c>
      <c r="F8" s="4">
        <v>1350</v>
      </c>
      <c r="G8" s="5">
        <v>0.1</v>
      </c>
      <c r="H8" s="6">
        <v>7</v>
      </c>
      <c r="I8" s="2">
        <v>0</v>
      </c>
      <c r="J8" s="36">
        <v>1350</v>
      </c>
      <c r="K8" s="7">
        <f t="shared" si="0"/>
        <v>135</v>
      </c>
      <c r="L8" s="8">
        <f t="shared" si="1"/>
        <v>3.4405548577357871E-2</v>
      </c>
      <c r="M8" s="14"/>
      <c r="N8" s="14"/>
      <c r="O8" s="34"/>
      <c r="P8" s="34"/>
      <c r="Q8" s="35"/>
      <c r="S8" s="35"/>
      <c r="T8" s="35"/>
      <c r="X8" s="28"/>
      <c r="AC8" s="38"/>
      <c r="AH8" s="35"/>
      <c r="AJ8" s="29"/>
      <c r="AK8" s="30"/>
      <c r="AL8" s="30"/>
      <c r="AM8" s="31"/>
      <c r="AN8" s="32"/>
    </row>
    <row r="9" spans="1:40" ht="18" customHeight="1">
      <c r="A9" s="1" t="s">
        <v>30</v>
      </c>
      <c r="B9" s="2">
        <v>1</v>
      </c>
      <c r="C9" s="3">
        <v>117</v>
      </c>
      <c r="D9" s="3">
        <v>1</v>
      </c>
      <c r="E9" s="2">
        <v>0</v>
      </c>
      <c r="F9" s="4">
        <v>150</v>
      </c>
      <c r="G9" s="5">
        <v>0.05</v>
      </c>
      <c r="H9" s="6">
        <v>7</v>
      </c>
      <c r="I9" s="2">
        <v>0</v>
      </c>
      <c r="J9" s="36">
        <v>200</v>
      </c>
      <c r="K9" s="7">
        <f t="shared" si="0"/>
        <v>7.5</v>
      </c>
      <c r="L9" s="8">
        <f t="shared" si="1"/>
        <v>1.9114193654087707E-3</v>
      </c>
      <c r="M9" s="14"/>
      <c r="N9" s="14"/>
      <c r="O9" s="34"/>
      <c r="P9" s="34"/>
      <c r="Q9" s="35"/>
      <c r="S9" s="35"/>
      <c r="T9" s="35"/>
      <c r="X9" s="28"/>
      <c r="AC9" s="28"/>
      <c r="AH9" s="35"/>
      <c r="AJ9" s="29"/>
      <c r="AK9" s="30"/>
      <c r="AL9" s="30"/>
      <c r="AM9" s="31"/>
      <c r="AN9" s="32"/>
    </row>
    <row r="10" spans="1:40" ht="18" customHeight="1">
      <c r="A10" s="1" t="s">
        <v>31</v>
      </c>
      <c r="B10" s="2">
        <v>1</v>
      </c>
      <c r="C10" s="3">
        <v>117</v>
      </c>
      <c r="D10" s="3">
        <v>1</v>
      </c>
      <c r="E10" s="2">
        <v>1</v>
      </c>
      <c r="F10" s="4">
        <v>125</v>
      </c>
      <c r="G10" s="5">
        <v>5</v>
      </c>
      <c r="H10" s="6">
        <v>7</v>
      </c>
      <c r="I10" s="2">
        <v>0</v>
      </c>
      <c r="J10" s="36">
        <v>570</v>
      </c>
      <c r="K10" s="7">
        <f t="shared" si="0"/>
        <v>625</v>
      </c>
      <c r="L10" s="8">
        <f t="shared" si="1"/>
        <v>0.15928494711739755</v>
      </c>
      <c r="M10" s="14"/>
      <c r="N10" s="14"/>
      <c r="O10" s="34"/>
      <c r="P10" s="34"/>
      <c r="Q10" s="35"/>
      <c r="S10" s="35"/>
      <c r="T10" s="35"/>
      <c r="AC10" s="28"/>
      <c r="AH10" s="35"/>
      <c r="AJ10" s="29"/>
      <c r="AK10" s="30"/>
      <c r="AL10" s="30"/>
      <c r="AM10" s="31"/>
      <c r="AN10" s="32"/>
    </row>
    <row r="11" spans="1:40" ht="18" customHeight="1">
      <c r="A11" s="1" t="s">
        <v>32</v>
      </c>
      <c r="B11" s="2">
        <v>1</v>
      </c>
      <c r="C11" s="3">
        <v>117</v>
      </c>
      <c r="D11" s="3">
        <v>1</v>
      </c>
      <c r="E11" s="2">
        <v>1</v>
      </c>
      <c r="F11" s="4">
        <v>40</v>
      </c>
      <c r="G11" s="5">
        <v>5</v>
      </c>
      <c r="H11" s="6">
        <v>7</v>
      </c>
      <c r="I11" s="2">
        <v>0</v>
      </c>
      <c r="J11" s="36">
        <v>80</v>
      </c>
      <c r="K11" s="7">
        <f t="shared" si="0"/>
        <v>200</v>
      </c>
      <c r="L11" s="8">
        <f t="shared" si="1"/>
        <v>5.097118307756722E-2</v>
      </c>
      <c r="M11" s="14"/>
      <c r="N11" s="14"/>
      <c r="O11" s="34"/>
      <c r="P11" s="34"/>
      <c r="Q11" s="35"/>
      <c r="S11" s="35"/>
      <c r="T11" s="35"/>
      <c r="AC11" s="28"/>
      <c r="AH11" s="35"/>
      <c r="AJ11" s="29"/>
      <c r="AK11" s="30"/>
      <c r="AL11" s="30"/>
      <c r="AM11" s="31"/>
      <c r="AN11" s="32"/>
    </row>
    <row r="12" spans="1:40" ht="18" customHeight="1">
      <c r="A12" s="1" t="s">
        <v>33</v>
      </c>
      <c r="B12" s="2">
        <v>1</v>
      </c>
      <c r="C12" s="3">
        <v>117</v>
      </c>
      <c r="D12" s="3">
        <v>1</v>
      </c>
      <c r="E12" s="2">
        <v>1</v>
      </c>
      <c r="F12" s="4">
        <v>60</v>
      </c>
      <c r="G12" s="5">
        <v>5</v>
      </c>
      <c r="H12" s="6">
        <v>7</v>
      </c>
      <c r="I12" s="2">
        <v>0</v>
      </c>
      <c r="J12" s="36">
        <v>1600</v>
      </c>
      <c r="K12" s="7">
        <f t="shared" si="0"/>
        <v>300</v>
      </c>
      <c r="L12" s="8">
        <f t="shared" si="1"/>
        <v>7.6456774616350823E-2</v>
      </c>
      <c r="M12" s="14"/>
      <c r="N12" s="14"/>
      <c r="O12" s="34"/>
      <c r="P12" s="34"/>
      <c r="Q12" s="35"/>
      <c r="S12" s="35"/>
      <c r="T12" s="35"/>
      <c r="X12" s="28"/>
      <c r="AC12" s="38"/>
      <c r="AH12" s="35"/>
      <c r="AJ12" s="29"/>
      <c r="AK12" s="30"/>
      <c r="AL12" s="30"/>
      <c r="AM12" s="31"/>
      <c r="AN12" s="32"/>
    </row>
    <row r="13" spans="1:40" ht="18" customHeight="1">
      <c r="A13" s="1" t="s">
        <v>34</v>
      </c>
      <c r="B13" s="2">
        <v>1</v>
      </c>
      <c r="C13" s="3">
        <v>117</v>
      </c>
      <c r="D13" s="3">
        <v>1</v>
      </c>
      <c r="E13" s="2">
        <v>1</v>
      </c>
      <c r="F13" s="4">
        <v>30</v>
      </c>
      <c r="G13" s="5">
        <v>8</v>
      </c>
      <c r="H13" s="6">
        <v>5</v>
      </c>
      <c r="I13" s="2">
        <v>0</v>
      </c>
      <c r="J13" s="36">
        <v>60</v>
      </c>
      <c r="K13" s="7">
        <f t="shared" si="0"/>
        <v>171.42857142857142</v>
      </c>
      <c r="L13" s="8">
        <f t="shared" si="1"/>
        <v>4.3689585495057616E-2</v>
      </c>
      <c r="M13" s="14"/>
      <c r="N13" s="14"/>
      <c r="O13" s="34"/>
      <c r="P13" s="34"/>
      <c r="Q13" s="35"/>
      <c r="S13" s="35"/>
      <c r="T13" s="35"/>
      <c r="X13" s="28"/>
      <c r="AC13" s="28"/>
      <c r="AD13" s="32"/>
      <c r="AH13" s="35"/>
      <c r="AJ13" s="29"/>
      <c r="AK13" s="30"/>
      <c r="AL13" s="30"/>
      <c r="AM13" s="31"/>
      <c r="AN13" s="32"/>
    </row>
    <row r="14" spans="1:40" ht="18" customHeight="1">
      <c r="A14" s="1" t="s">
        <v>35</v>
      </c>
      <c r="B14" s="2">
        <v>1</v>
      </c>
      <c r="C14" s="3">
        <v>117</v>
      </c>
      <c r="D14" s="3">
        <v>1</v>
      </c>
      <c r="E14" s="2">
        <v>1</v>
      </c>
      <c r="F14" s="4">
        <v>45</v>
      </c>
      <c r="G14" s="5">
        <v>6</v>
      </c>
      <c r="H14" s="6">
        <v>3</v>
      </c>
      <c r="I14" s="2">
        <v>0</v>
      </c>
      <c r="J14" s="36">
        <v>135</v>
      </c>
      <c r="K14" s="7">
        <f t="shared" si="0"/>
        <v>115.71428571428571</v>
      </c>
      <c r="L14" s="8">
        <f t="shared" si="1"/>
        <v>2.9490470209163889E-2</v>
      </c>
      <c r="M14" s="14"/>
      <c r="N14" s="14"/>
      <c r="O14" s="34"/>
      <c r="P14" s="34"/>
      <c r="Q14" s="35"/>
      <c r="S14" s="35"/>
      <c r="T14" s="35"/>
      <c r="X14" s="28"/>
      <c r="AC14" s="28"/>
      <c r="AH14" s="35"/>
      <c r="AJ14" s="29"/>
      <c r="AK14" s="30"/>
      <c r="AL14" s="30"/>
      <c r="AM14" s="31"/>
      <c r="AN14" s="32"/>
    </row>
    <row r="15" spans="1:40" ht="18" customHeight="1">
      <c r="A15" s="1" t="s">
        <v>36</v>
      </c>
      <c r="B15" s="2">
        <v>1</v>
      </c>
      <c r="C15" s="3">
        <v>117</v>
      </c>
      <c r="D15" s="3">
        <v>1</v>
      </c>
      <c r="E15" s="2">
        <v>0</v>
      </c>
      <c r="F15" s="4">
        <v>120</v>
      </c>
      <c r="G15" s="5">
        <v>0.25</v>
      </c>
      <c r="H15" s="6">
        <v>3</v>
      </c>
      <c r="I15" s="2">
        <v>0</v>
      </c>
      <c r="J15" s="36">
        <v>360</v>
      </c>
      <c r="K15" s="7">
        <f t="shared" si="0"/>
        <v>12.857142857142858</v>
      </c>
      <c r="L15" s="8">
        <f t="shared" si="1"/>
        <v>3.2767189121293214E-3</v>
      </c>
      <c r="M15" s="14"/>
      <c r="N15" s="14"/>
      <c r="O15" s="34"/>
      <c r="P15" s="34"/>
      <c r="Q15" s="35"/>
      <c r="S15" s="35"/>
      <c r="T15" s="35"/>
      <c r="X15" s="28"/>
      <c r="AC15" s="28"/>
      <c r="AH15" s="35"/>
      <c r="AJ15" s="29"/>
      <c r="AK15" s="30"/>
      <c r="AL15" s="30"/>
      <c r="AM15" s="31"/>
      <c r="AN15" s="32"/>
    </row>
    <row r="16" spans="1:40" ht="18" customHeight="1">
      <c r="A16" s="1" t="s">
        <v>37</v>
      </c>
      <c r="B16" s="2">
        <v>1</v>
      </c>
      <c r="C16" s="3">
        <v>117</v>
      </c>
      <c r="D16" s="3">
        <v>1</v>
      </c>
      <c r="E16" s="2">
        <v>0</v>
      </c>
      <c r="F16" s="4">
        <v>750</v>
      </c>
      <c r="G16" s="5">
        <v>0.5</v>
      </c>
      <c r="H16" s="6">
        <v>3</v>
      </c>
      <c r="I16" s="2">
        <v>0</v>
      </c>
      <c r="J16" s="36">
        <v>2250</v>
      </c>
      <c r="K16" s="7">
        <f t="shared" si="0"/>
        <v>160.71428571428572</v>
      </c>
      <c r="L16" s="8">
        <f t="shared" si="1"/>
        <v>4.0958986401616521E-2</v>
      </c>
      <c r="M16" s="14"/>
      <c r="N16" s="14"/>
      <c r="O16" s="34"/>
      <c r="P16" s="34"/>
      <c r="Q16" s="35"/>
      <c r="R16" s="35"/>
      <c r="S16" s="35"/>
      <c r="T16" s="35"/>
      <c r="AC16" s="28"/>
      <c r="AH16" s="35"/>
      <c r="AI16" s="35"/>
      <c r="AJ16" s="39"/>
      <c r="AK16" s="30"/>
      <c r="AL16" s="30"/>
      <c r="AM16" s="31"/>
      <c r="AN16" s="32"/>
    </row>
    <row r="17" spans="1:40" ht="18" customHeight="1">
      <c r="A17" s="1" t="s">
        <v>38</v>
      </c>
      <c r="B17" s="2">
        <v>1</v>
      </c>
      <c r="C17" s="3">
        <v>12</v>
      </c>
      <c r="D17" s="3">
        <v>0</v>
      </c>
      <c r="E17" s="2">
        <v>0</v>
      </c>
      <c r="F17" s="4">
        <v>6</v>
      </c>
      <c r="G17" s="5">
        <v>24</v>
      </c>
      <c r="H17" s="6">
        <v>7</v>
      </c>
      <c r="I17" s="2">
        <v>0</v>
      </c>
      <c r="J17" s="36">
        <v>0</v>
      </c>
      <c r="K17" s="7">
        <f t="shared" si="0"/>
        <v>144</v>
      </c>
      <c r="L17" s="8">
        <f t="shared" si="1"/>
        <v>3.6699251815848398E-2</v>
      </c>
      <c r="M17" s="14"/>
      <c r="N17" s="14"/>
      <c r="O17" s="34"/>
      <c r="P17" s="34"/>
      <c r="Q17" s="35"/>
      <c r="R17" s="35"/>
      <c r="S17" s="35"/>
      <c r="T17" s="35"/>
      <c r="AC17" s="28"/>
      <c r="AD17" s="40"/>
      <c r="AH17" s="35"/>
      <c r="AI17" s="35"/>
      <c r="AJ17" s="39"/>
      <c r="AK17" s="30"/>
      <c r="AL17" s="30"/>
      <c r="AM17" s="31"/>
      <c r="AN17" s="32"/>
    </row>
    <row r="18" spans="1:40" ht="18" customHeight="1">
      <c r="A18" s="1" t="s">
        <v>39</v>
      </c>
      <c r="B18" s="2">
        <v>1</v>
      </c>
      <c r="C18" s="3">
        <v>12</v>
      </c>
      <c r="D18" s="3">
        <v>0</v>
      </c>
      <c r="E18" s="2">
        <v>0</v>
      </c>
      <c r="F18" s="4">
        <v>20</v>
      </c>
      <c r="G18" s="5">
        <v>1</v>
      </c>
      <c r="H18" s="6">
        <v>7</v>
      </c>
      <c r="I18" s="2">
        <v>0</v>
      </c>
      <c r="J18" s="36">
        <v>0</v>
      </c>
      <c r="K18" s="7">
        <f t="shared" si="0"/>
        <v>20</v>
      </c>
      <c r="L18" s="8">
        <f t="shared" si="1"/>
        <v>5.0971183077567223E-3</v>
      </c>
      <c r="M18" s="14"/>
      <c r="N18" s="14"/>
      <c r="O18" s="34"/>
      <c r="P18" s="34"/>
      <c r="Q18" s="35"/>
      <c r="R18" s="35"/>
      <c r="S18" s="35"/>
      <c r="T18" s="35"/>
      <c r="X18" s="28"/>
      <c r="AC18" s="28"/>
      <c r="AD18" s="41"/>
      <c r="AH18" s="35"/>
      <c r="AJ18" s="29"/>
      <c r="AK18" s="30"/>
      <c r="AL18" s="30"/>
      <c r="AM18" s="31"/>
      <c r="AN18" s="32"/>
    </row>
    <row r="19" spans="1:40" ht="18" customHeight="1">
      <c r="A19" s="1" t="s">
        <v>40</v>
      </c>
      <c r="B19" s="2">
        <v>1</v>
      </c>
      <c r="C19" s="3">
        <v>117</v>
      </c>
      <c r="D19" s="3">
        <v>1</v>
      </c>
      <c r="E19" s="2">
        <v>1</v>
      </c>
      <c r="F19" s="4">
        <v>6</v>
      </c>
      <c r="G19" s="5">
        <v>24</v>
      </c>
      <c r="H19" s="6">
        <v>7</v>
      </c>
      <c r="I19" s="2">
        <v>0</v>
      </c>
      <c r="J19" s="36">
        <v>0</v>
      </c>
      <c r="K19" s="7">
        <f t="shared" si="0"/>
        <v>144</v>
      </c>
      <c r="L19" s="8">
        <f t="shared" si="1"/>
        <v>3.6699251815848398E-2</v>
      </c>
      <c r="M19" s="14"/>
      <c r="N19" s="14"/>
      <c r="O19" s="34"/>
      <c r="P19" s="34"/>
      <c r="Q19" s="35"/>
      <c r="R19" s="35"/>
      <c r="S19" s="35"/>
      <c r="T19" s="35"/>
      <c r="X19" s="28"/>
    </row>
    <row r="20" spans="1:40" ht="18" customHeight="1">
      <c r="A20" s="1" t="s">
        <v>41</v>
      </c>
      <c r="B20" s="2">
        <v>1</v>
      </c>
      <c r="C20" s="3">
        <v>117</v>
      </c>
      <c r="D20" s="3">
        <v>1</v>
      </c>
      <c r="E20" s="2">
        <v>0</v>
      </c>
      <c r="F20" s="4">
        <v>800</v>
      </c>
      <c r="G20" s="5">
        <v>0.5</v>
      </c>
      <c r="H20" s="6">
        <v>4</v>
      </c>
      <c r="I20" s="2">
        <v>0</v>
      </c>
      <c r="J20" s="36">
        <v>100</v>
      </c>
      <c r="K20" s="7">
        <f t="shared" si="0"/>
        <v>228.57142857142858</v>
      </c>
      <c r="L20" s="8">
        <f t="shared" si="1"/>
        <v>5.8252780660076824E-2</v>
      </c>
      <c r="M20" s="14"/>
      <c r="N20" s="14"/>
      <c r="O20" s="34"/>
      <c r="P20" s="34"/>
      <c r="Q20" s="35"/>
      <c r="R20" s="35"/>
      <c r="S20" s="35"/>
      <c r="T20" s="35"/>
      <c r="X20" s="28"/>
      <c r="AC20" s="38"/>
      <c r="AL20" s="28"/>
      <c r="AM20" s="31"/>
    </row>
    <row r="21" spans="1:40" ht="18" customHeight="1">
      <c r="A21" s="1" t="s">
        <v>42</v>
      </c>
      <c r="B21" s="2">
        <v>1</v>
      </c>
      <c r="C21" s="3">
        <v>117</v>
      </c>
      <c r="D21" s="3">
        <v>1</v>
      </c>
      <c r="E21" s="2">
        <v>0</v>
      </c>
      <c r="F21" s="4">
        <v>500</v>
      </c>
      <c r="G21" s="5">
        <v>1</v>
      </c>
      <c r="H21" s="6">
        <v>4</v>
      </c>
      <c r="I21" s="2">
        <v>0</v>
      </c>
      <c r="J21" s="36">
        <v>1500</v>
      </c>
      <c r="K21" s="7">
        <f t="shared" si="0"/>
        <v>285.71428571428572</v>
      </c>
      <c r="L21" s="8">
        <f t="shared" si="1"/>
        <v>7.2815975825096024E-2</v>
      </c>
      <c r="M21" s="14"/>
      <c r="N21" s="14"/>
      <c r="O21" s="34"/>
      <c r="P21" s="34"/>
      <c r="Q21" s="35"/>
      <c r="R21" s="35"/>
      <c r="S21" s="35"/>
      <c r="T21" s="35"/>
      <c r="AC21" s="38"/>
    </row>
    <row r="22" spans="1:40" ht="18" customHeight="1">
      <c r="A22" s="1" t="s">
        <v>43</v>
      </c>
      <c r="B22" s="2">
        <v>1</v>
      </c>
      <c r="C22" s="3">
        <v>117</v>
      </c>
      <c r="D22" s="3">
        <v>1</v>
      </c>
      <c r="E22" s="2">
        <v>0</v>
      </c>
      <c r="F22" s="4">
        <v>80</v>
      </c>
      <c r="G22" s="5">
        <v>2</v>
      </c>
      <c r="H22" s="6">
        <v>1</v>
      </c>
      <c r="I22" s="2">
        <v>0</v>
      </c>
      <c r="J22" s="36">
        <v>400</v>
      </c>
      <c r="K22" s="7">
        <f t="shared" si="0"/>
        <v>22.857142857142858</v>
      </c>
      <c r="L22" s="8">
        <f t="shared" si="1"/>
        <v>5.8252780660076825E-3</v>
      </c>
      <c r="M22" s="14"/>
      <c r="N22" s="14"/>
      <c r="O22" s="34"/>
      <c r="P22" s="34"/>
      <c r="Z22" s="28"/>
      <c r="AC22" s="28"/>
      <c r="AD22" s="31"/>
    </row>
    <row r="23" spans="1:40" ht="18" customHeight="1">
      <c r="A23" s="1" t="s">
        <v>44</v>
      </c>
      <c r="B23" s="2">
        <v>1</v>
      </c>
      <c r="C23" s="3">
        <v>117</v>
      </c>
      <c r="D23" s="3">
        <v>1</v>
      </c>
      <c r="E23" s="2">
        <v>0</v>
      </c>
      <c r="F23" s="4">
        <v>650</v>
      </c>
      <c r="G23" s="5">
        <v>0.5</v>
      </c>
      <c r="H23" s="6">
        <v>4</v>
      </c>
      <c r="I23" s="2">
        <v>0</v>
      </c>
      <c r="J23" s="36">
        <v>1950</v>
      </c>
      <c r="K23" s="7">
        <f t="shared" si="0"/>
        <v>185.71428571428572</v>
      </c>
      <c r="L23" s="8">
        <f t="shared" si="1"/>
        <v>4.7330384286312421E-2</v>
      </c>
      <c r="M23" s="14"/>
      <c r="N23" s="14"/>
      <c r="O23" s="34"/>
      <c r="P23" s="34"/>
      <c r="R23" s="28"/>
      <c r="X23" s="28"/>
      <c r="Z23" s="32"/>
      <c r="AC23" s="28"/>
      <c r="AD23" s="31"/>
    </row>
    <row r="24" spans="1:40" ht="18" customHeight="1">
      <c r="A24" s="1" t="s">
        <v>45</v>
      </c>
      <c r="B24" s="2">
        <v>1</v>
      </c>
      <c r="C24" s="3">
        <v>117</v>
      </c>
      <c r="D24" s="3">
        <v>1</v>
      </c>
      <c r="E24" s="2">
        <v>0</v>
      </c>
      <c r="F24" s="4">
        <v>1000</v>
      </c>
      <c r="G24" s="5">
        <v>0.2</v>
      </c>
      <c r="H24" s="6">
        <v>7</v>
      </c>
      <c r="I24" s="2">
        <v>0</v>
      </c>
      <c r="J24" s="36">
        <v>1500</v>
      </c>
      <c r="K24" s="7">
        <f t="shared" si="0"/>
        <v>200</v>
      </c>
      <c r="L24" s="8">
        <f t="shared" si="1"/>
        <v>5.097118307756722E-2</v>
      </c>
      <c r="M24" s="14"/>
      <c r="N24" s="14"/>
      <c r="O24" s="34"/>
      <c r="P24" s="34"/>
      <c r="X24" s="28"/>
      <c r="Z24" s="32"/>
    </row>
    <row r="25" spans="1:40" ht="18" customHeight="1">
      <c r="A25" s="1" t="s">
        <v>46</v>
      </c>
      <c r="B25" s="2">
        <v>1</v>
      </c>
      <c r="C25" s="3">
        <v>117</v>
      </c>
      <c r="D25" s="3">
        <v>1</v>
      </c>
      <c r="E25" s="2">
        <v>1</v>
      </c>
      <c r="F25" s="4">
        <v>4</v>
      </c>
      <c r="G25" s="5">
        <v>15</v>
      </c>
      <c r="H25" s="6">
        <v>2</v>
      </c>
      <c r="I25" s="2">
        <v>0</v>
      </c>
      <c r="J25" s="36">
        <v>25</v>
      </c>
      <c r="K25" s="7">
        <f t="shared" si="0"/>
        <v>17.142857142857142</v>
      </c>
      <c r="L25" s="8">
        <f t="shared" si="1"/>
        <v>4.3689585495057612E-3</v>
      </c>
      <c r="M25" s="14"/>
      <c r="N25" s="14"/>
      <c r="O25" s="34"/>
      <c r="P25" s="34"/>
      <c r="R25" s="38"/>
      <c r="X25" s="28"/>
    </row>
    <row r="26" spans="1:40" ht="18" customHeight="1">
      <c r="A26" s="1"/>
      <c r="B26" s="2"/>
      <c r="C26" s="3"/>
      <c r="D26" s="3"/>
      <c r="E26" s="2"/>
      <c r="F26" s="4"/>
      <c r="G26" s="5"/>
      <c r="H26" s="6"/>
      <c r="I26" s="3"/>
      <c r="J26" s="36"/>
      <c r="K26" s="7">
        <f t="shared" si="0"/>
        <v>0</v>
      </c>
      <c r="L26" s="8">
        <f t="shared" si="1"/>
        <v>0</v>
      </c>
      <c r="M26" s="14"/>
      <c r="N26" s="14"/>
      <c r="O26" s="34"/>
      <c r="P26" s="34"/>
      <c r="AC26" s="28"/>
    </row>
    <row r="27" spans="1:40" ht="18" customHeight="1">
      <c r="A27" s="1"/>
      <c r="B27" s="2"/>
      <c r="C27" s="3"/>
      <c r="D27" s="3"/>
      <c r="E27" s="2"/>
      <c r="F27" s="4"/>
      <c r="G27" s="5"/>
      <c r="H27" s="6"/>
      <c r="I27" s="3"/>
      <c r="J27" s="36"/>
      <c r="K27" s="7">
        <f t="shared" si="0"/>
        <v>0</v>
      </c>
      <c r="L27" s="8">
        <f t="shared" si="1"/>
        <v>0</v>
      </c>
      <c r="M27" s="14"/>
      <c r="N27" s="14"/>
      <c r="O27" s="34"/>
      <c r="P27" s="34"/>
      <c r="R27" s="28"/>
      <c r="AC27" s="28"/>
    </row>
    <row r="28" spans="1:40" ht="18" customHeight="1">
      <c r="A28" s="1"/>
      <c r="B28" s="2"/>
      <c r="C28" s="3"/>
      <c r="D28" s="3"/>
      <c r="E28" s="2"/>
      <c r="F28" s="4"/>
      <c r="G28" s="5"/>
      <c r="H28" s="6"/>
      <c r="I28" s="3"/>
      <c r="J28" s="36"/>
      <c r="K28" s="7">
        <f t="shared" si="0"/>
        <v>0</v>
      </c>
      <c r="L28" s="8">
        <f t="shared" si="1"/>
        <v>0</v>
      </c>
      <c r="M28" s="14"/>
      <c r="N28" s="14"/>
      <c r="O28" s="34"/>
      <c r="P28" s="34"/>
      <c r="R28" s="28"/>
      <c r="X28" s="28"/>
    </row>
    <row r="29" spans="1:40" ht="18" customHeight="1">
      <c r="A29" s="1"/>
      <c r="B29" s="2"/>
      <c r="C29" s="3"/>
      <c r="D29" s="3"/>
      <c r="E29" s="2"/>
      <c r="F29" s="4"/>
      <c r="G29" s="5"/>
      <c r="H29" s="6"/>
      <c r="I29" s="3"/>
      <c r="J29" s="36"/>
      <c r="K29" s="7">
        <f t="shared" si="0"/>
        <v>0</v>
      </c>
      <c r="L29" s="8">
        <f t="shared" si="1"/>
        <v>0</v>
      </c>
      <c r="M29" s="14"/>
      <c r="N29" s="14"/>
      <c r="O29" s="34"/>
      <c r="P29" s="34"/>
      <c r="R29" s="28"/>
      <c r="X29" s="28"/>
    </row>
    <row r="30" spans="1:40" ht="18" customHeight="1">
      <c r="A30" s="1"/>
      <c r="B30" s="2"/>
      <c r="C30" s="3"/>
      <c r="D30" s="3"/>
      <c r="E30" s="2"/>
      <c r="F30" s="4"/>
      <c r="G30" s="5"/>
      <c r="H30" s="6"/>
      <c r="I30" s="3"/>
      <c r="J30" s="36"/>
      <c r="K30" s="7">
        <f t="shared" si="0"/>
        <v>0</v>
      </c>
      <c r="L30" s="8">
        <f t="shared" si="1"/>
        <v>0</v>
      </c>
      <c r="M30" s="14"/>
      <c r="N30" s="14"/>
      <c r="O30" s="34"/>
      <c r="P30" s="34"/>
      <c r="R30" s="28"/>
      <c r="X30" s="28"/>
      <c r="AC30" s="28"/>
    </row>
    <row r="31" spans="1:40" ht="18" customHeight="1">
      <c r="A31" s="1"/>
      <c r="B31" s="2"/>
      <c r="C31" s="3"/>
      <c r="D31" s="3"/>
      <c r="E31" s="2"/>
      <c r="F31" s="4"/>
      <c r="G31" s="5"/>
      <c r="H31" s="6"/>
      <c r="I31" s="3"/>
      <c r="J31" s="36"/>
      <c r="K31" s="7">
        <f t="shared" si="0"/>
        <v>0</v>
      </c>
      <c r="L31" s="8">
        <f t="shared" si="1"/>
        <v>0</v>
      </c>
      <c r="M31" s="14"/>
      <c r="N31" s="14"/>
      <c r="O31" s="34"/>
      <c r="P31" s="34"/>
      <c r="X31" s="28"/>
      <c r="AC31" s="28"/>
    </row>
    <row r="32" spans="1:40" ht="18" customHeight="1">
      <c r="A32" s="1"/>
      <c r="B32" s="2"/>
      <c r="C32" s="3"/>
      <c r="D32" s="3"/>
      <c r="E32" s="2"/>
      <c r="F32" s="4"/>
      <c r="G32" s="5"/>
      <c r="H32" s="6"/>
      <c r="I32" s="3"/>
      <c r="J32" s="36"/>
      <c r="K32" s="7">
        <f t="shared" si="0"/>
        <v>0</v>
      </c>
      <c r="L32" s="8">
        <f t="shared" si="1"/>
        <v>0</v>
      </c>
      <c r="M32" s="14"/>
      <c r="N32" s="14"/>
      <c r="O32" s="34"/>
      <c r="P32" s="34"/>
      <c r="X32" s="28"/>
      <c r="AC32" s="28"/>
    </row>
    <row r="33" spans="1:35" ht="18" customHeight="1">
      <c r="A33" s="1"/>
      <c r="B33" s="2"/>
      <c r="C33" s="3"/>
      <c r="D33" s="3"/>
      <c r="E33" s="2"/>
      <c r="F33" s="4"/>
      <c r="G33" s="5"/>
      <c r="H33" s="6"/>
      <c r="I33" s="3"/>
      <c r="J33" s="36"/>
      <c r="K33" s="7">
        <f t="shared" si="0"/>
        <v>0</v>
      </c>
      <c r="L33" s="8">
        <f t="shared" si="1"/>
        <v>0</v>
      </c>
      <c r="M33" s="14"/>
      <c r="N33" s="14"/>
      <c r="O33" s="34"/>
      <c r="P33" s="34"/>
      <c r="X33" s="28"/>
      <c r="AC33" s="28"/>
    </row>
    <row r="34" spans="1:35" ht="18" customHeight="1">
      <c r="A34" s="1"/>
      <c r="B34" s="2"/>
      <c r="C34" s="3"/>
      <c r="D34" s="3"/>
      <c r="E34" s="2"/>
      <c r="F34" s="4"/>
      <c r="G34" s="5"/>
      <c r="H34" s="6"/>
      <c r="I34" s="3"/>
      <c r="J34" s="36"/>
      <c r="K34" s="7">
        <f t="shared" si="0"/>
        <v>0</v>
      </c>
      <c r="L34" s="8">
        <f t="shared" si="1"/>
        <v>0</v>
      </c>
      <c r="M34" s="14"/>
      <c r="N34" s="14"/>
      <c r="O34" s="34"/>
      <c r="P34" s="34"/>
      <c r="Z34" s="28"/>
      <c r="AC34" s="28"/>
    </row>
    <row r="35" spans="1:35" ht="18" customHeight="1">
      <c r="A35" s="1"/>
      <c r="B35" s="2"/>
      <c r="C35" s="3"/>
      <c r="D35" s="3"/>
      <c r="E35" s="2"/>
      <c r="F35" s="4"/>
      <c r="G35" s="5"/>
      <c r="H35" s="6"/>
      <c r="I35" s="3"/>
      <c r="J35" s="36"/>
      <c r="K35" s="7">
        <f t="shared" si="0"/>
        <v>0</v>
      </c>
      <c r="L35" s="8">
        <f t="shared" si="1"/>
        <v>0</v>
      </c>
      <c r="M35" s="14"/>
      <c r="N35" s="14"/>
      <c r="O35" s="34"/>
      <c r="P35" s="34"/>
      <c r="Z35" s="28"/>
      <c r="AC35" s="28"/>
    </row>
    <row r="36" spans="1:35" ht="18" customHeight="1">
      <c r="A36" s="42"/>
      <c r="B36" s="43"/>
      <c r="C36" s="14"/>
      <c r="D36" s="14"/>
      <c r="E36" s="14"/>
      <c r="F36" s="17"/>
      <c r="G36" s="14"/>
      <c r="H36" s="16"/>
      <c r="I36" s="44"/>
      <c r="J36" s="44" t="s">
        <v>19</v>
      </c>
      <c r="K36" s="45">
        <f>SUM(K3:K35)</f>
        <v>3923.7857142857142</v>
      </c>
      <c r="L36" s="14"/>
      <c r="M36" s="14"/>
      <c r="N36" s="46"/>
      <c r="O36" s="34"/>
      <c r="P36" s="34"/>
      <c r="X36" s="28"/>
      <c r="Z36" s="47"/>
    </row>
    <row r="37" spans="1:35" ht="18" customHeight="1">
      <c r="A37" s="14"/>
      <c r="B37" s="15"/>
      <c r="C37" s="14"/>
      <c r="D37" s="14"/>
      <c r="E37" s="44"/>
      <c r="F37" s="16"/>
      <c r="G37" s="17"/>
      <c r="H37" s="44"/>
      <c r="I37" s="44"/>
      <c r="J37" s="48" t="s">
        <v>20</v>
      </c>
      <c r="K37" s="49">
        <f>MAX(A53:A85)</f>
        <v>1350</v>
      </c>
      <c r="L37" s="18"/>
      <c r="M37" s="14"/>
      <c r="N37" s="46"/>
      <c r="O37" s="34"/>
      <c r="P37" s="34"/>
      <c r="Z37" s="28"/>
      <c r="AC37" s="28"/>
    </row>
    <row r="38" spans="1:35" ht="18" customHeight="1">
      <c r="A38" s="14"/>
      <c r="B38" s="50"/>
      <c r="C38" s="14"/>
      <c r="D38" s="14"/>
      <c r="E38" s="44"/>
      <c r="F38" s="14"/>
      <c r="G38" s="44"/>
      <c r="H38" s="51"/>
      <c r="I38" s="51"/>
      <c r="J38" s="48" t="s">
        <v>21</v>
      </c>
      <c r="K38" s="49">
        <f>SUM(F53:F85)</f>
        <v>340</v>
      </c>
      <c r="L38" s="18"/>
      <c r="M38" s="14"/>
      <c r="N38" s="46"/>
      <c r="O38" s="34"/>
      <c r="P38" s="34"/>
      <c r="AC38" s="28"/>
      <c r="AD38" s="32"/>
    </row>
    <row r="39" spans="1:35" ht="18" customHeight="1">
      <c r="A39" s="14"/>
      <c r="B39" s="15"/>
      <c r="C39" s="14"/>
      <c r="D39" s="14"/>
      <c r="E39" s="44"/>
      <c r="F39" s="14"/>
      <c r="G39" s="14"/>
      <c r="H39" s="52"/>
      <c r="I39" s="52"/>
      <c r="J39" s="48" t="s">
        <v>22</v>
      </c>
      <c r="K39" s="36">
        <f>MAX(C53:C85)</f>
        <v>2250</v>
      </c>
      <c r="L39" s="18"/>
      <c r="M39" s="14"/>
      <c r="N39" s="46"/>
      <c r="AC39" s="28"/>
      <c r="AD39" s="41"/>
    </row>
    <row r="40" spans="1:35" ht="18" customHeight="1">
      <c r="E40" s="28"/>
      <c r="H40" s="54"/>
      <c r="I40" s="54"/>
      <c r="J40" s="54"/>
      <c r="K40" s="55"/>
      <c r="N40" s="29"/>
    </row>
    <row r="41" spans="1:35" ht="18" customHeight="1">
      <c r="H41" s="54"/>
      <c r="I41" s="54"/>
      <c r="J41" s="54"/>
      <c r="K41" s="55"/>
      <c r="N41" s="29"/>
    </row>
    <row r="42" spans="1:35">
      <c r="H42" s="54"/>
      <c r="I42" s="54"/>
      <c r="J42" s="54"/>
      <c r="K42" s="55"/>
      <c r="N42" s="29"/>
    </row>
    <row r="43" spans="1:35">
      <c r="N43" s="29"/>
    </row>
    <row r="44" spans="1:35">
      <c r="N44" s="29"/>
    </row>
    <row r="45" spans="1:35">
      <c r="F45" s="28"/>
      <c r="N45" s="29"/>
    </row>
    <row r="46" spans="1:35">
      <c r="F46" s="41"/>
      <c r="H46" s="56"/>
      <c r="I46" s="56"/>
      <c r="J46" s="56"/>
      <c r="N46" s="29"/>
    </row>
    <row r="47" spans="1:35">
      <c r="N47" s="29"/>
      <c r="AI47" s="28"/>
    </row>
    <row r="48" spans="1:35">
      <c r="N48" s="29"/>
      <c r="X48" s="28"/>
      <c r="AI48" s="28"/>
    </row>
    <row r="49" spans="1:35">
      <c r="N49" s="29"/>
      <c r="AI49" s="28"/>
    </row>
    <row r="50" spans="1:35">
      <c r="N50" s="29"/>
      <c r="AC50" s="28"/>
      <c r="AI50" s="28"/>
    </row>
    <row r="51" spans="1:35">
      <c r="N51" s="29"/>
      <c r="AD51" s="28"/>
      <c r="AI51" s="28"/>
    </row>
    <row r="52" spans="1:35">
      <c r="N52" s="29"/>
      <c r="AC52" s="28"/>
      <c r="AI52" s="28"/>
    </row>
    <row r="53" spans="1:35">
      <c r="A53" s="19">
        <f t="shared" ref="A53:A58" si="2">D3*F3</f>
        <v>15</v>
      </c>
      <c r="C53" s="19">
        <f t="shared" ref="C53:C58" si="3">D3*J3</f>
        <v>0</v>
      </c>
      <c r="F53" s="19">
        <f t="shared" ref="F53:F58" si="4">E3*F3</f>
        <v>15</v>
      </c>
      <c r="N53" s="29"/>
      <c r="AC53" s="28"/>
      <c r="AI53" s="28"/>
    </row>
    <row r="54" spans="1:35">
      <c r="A54" s="19">
        <f t="shared" si="2"/>
        <v>0</v>
      </c>
      <c r="C54" s="19">
        <f t="shared" si="3"/>
        <v>0</v>
      </c>
      <c r="F54" s="19">
        <f t="shared" si="4"/>
        <v>0</v>
      </c>
      <c r="N54" s="29"/>
      <c r="AC54" s="28"/>
      <c r="AD54" s="31"/>
    </row>
    <row r="55" spans="1:35">
      <c r="A55" s="19">
        <f t="shared" si="2"/>
        <v>0</v>
      </c>
      <c r="C55" s="19">
        <f t="shared" si="3"/>
        <v>0</v>
      </c>
      <c r="F55" s="19">
        <f t="shared" si="4"/>
        <v>0</v>
      </c>
      <c r="N55" s="29"/>
      <c r="AC55" s="28"/>
      <c r="AD55" s="31"/>
    </row>
    <row r="56" spans="1:35">
      <c r="A56" s="19">
        <f t="shared" si="2"/>
        <v>900</v>
      </c>
      <c r="C56" s="19">
        <f t="shared" si="3"/>
        <v>1200</v>
      </c>
      <c r="F56" s="19">
        <f t="shared" si="4"/>
        <v>0</v>
      </c>
      <c r="N56" s="29"/>
      <c r="AC56" s="28"/>
      <c r="AD56" s="31"/>
    </row>
    <row r="57" spans="1:35">
      <c r="A57" s="19">
        <f t="shared" si="2"/>
        <v>400</v>
      </c>
      <c r="C57" s="19">
        <f t="shared" si="3"/>
        <v>1200</v>
      </c>
      <c r="F57" s="19">
        <f t="shared" si="4"/>
        <v>0</v>
      </c>
      <c r="N57" s="29"/>
      <c r="X57" s="28"/>
      <c r="AC57" s="28"/>
      <c r="AD57" s="31"/>
    </row>
    <row r="58" spans="1:35">
      <c r="A58" s="19">
        <f t="shared" si="2"/>
        <v>1350</v>
      </c>
      <c r="C58" s="19">
        <f t="shared" si="3"/>
        <v>1350</v>
      </c>
      <c r="F58" s="19">
        <f t="shared" si="4"/>
        <v>0</v>
      </c>
      <c r="N58" s="29"/>
      <c r="AC58" s="28"/>
      <c r="AD58" s="31"/>
    </row>
    <row r="59" spans="1:35">
      <c r="A59" s="19">
        <f>D3*F3</f>
        <v>15</v>
      </c>
      <c r="C59" s="19">
        <f>D3*J3</f>
        <v>0</v>
      </c>
      <c r="F59" s="19">
        <f>E3*F3</f>
        <v>15</v>
      </c>
      <c r="N59" s="29"/>
    </row>
    <row r="60" spans="1:35">
      <c r="A60" s="19">
        <f t="shared" ref="A60:A85" si="5">D10*F10</f>
        <v>125</v>
      </c>
      <c r="C60" s="19">
        <f t="shared" ref="C60:C85" si="6">D10*J10</f>
        <v>570</v>
      </c>
      <c r="F60" s="19">
        <f t="shared" ref="F60:F85" si="7">E10*F10</f>
        <v>125</v>
      </c>
      <c r="N60" s="29"/>
    </row>
    <row r="61" spans="1:35">
      <c r="A61" s="19">
        <f t="shared" si="5"/>
        <v>40</v>
      </c>
      <c r="C61" s="19">
        <f t="shared" si="6"/>
        <v>80</v>
      </c>
      <c r="F61" s="19">
        <f t="shared" si="7"/>
        <v>40</v>
      </c>
      <c r="N61" s="29"/>
      <c r="AC61" s="28"/>
    </row>
    <row r="62" spans="1:35">
      <c r="A62" s="19">
        <f t="shared" si="5"/>
        <v>60</v>
      </c>
      <c r="C62" s="19">
        <f t="shared" si="6"/>
        <v>1600</v>
      </c>
      <c r="F62" s="19">
        <f t="shared" si="7"/>
        <v>60</v>
      </c>
      <c r="N62" s="29"/>
      <c r="AD62" s="28"/>
    </row>
    <row r="63" spans="1:35">
      <c r="A63" s="19">
        <f t="shared" si="5"/>
        <v>30</v>
      </c>
      <c r="C63" s="19">
        <f t="shared" si="6"/>
        <v>60</v>
      </c>
      <c r="F63" s="19">
        <f t="shared" si="7"/>
        <v>30</v>
      </c>
      <c r="N63" s="29"/>
      <c r="AC63" s="28"/>
      <c r="AD63" s="31"/>
    </row>
    <row r="64" spans="1:35">
      <c r="A64" s="19">
        <f>D14*F14</f>
        <v>45</v>
      </c>
      <c r="C64" s="19">
        <f t="shared" si="6"/>
        <v>135</v>
      </c>
      <c r="F64" s="19">
        <f>E14*F14</f>
        <v>45</v>
      </c>
      <c r="N64" s="29"/>
      <c r="AC64" s="28"/>
      <c r="AD64" s="31"/>
    </row>
    <row r="65" spans="1:30">
      <c r="A65" s="19">
        <f t="shared" si="5"/>
        <v>120</v>
      </c>
      <c r="C65" s="19">
        <f t="shared" si="6"/>
        <v>360</v>
      </c>
      <c r="F65" s="19">
        <f t="shared" si="7"/>
        <v>0</v>
      </c>
      <c r="N65" s="29"/>
      <c r="X65" s="28"/>
      <c r="AC65" s="28"/>
      <c r="AD65" s="31"/>
    </row>
    <row r="66" spans="1:30">
      <c r="A66" s="19">
        <f t="shared" si="5"/>
        <v>750</v>
      </c>
      <c r="C66" s="19">
        <f t="shared" si="6"/>
        <v>2250</v>
      </c>
      <c r="F66" s="19">
        <f t="shared" si="7"/>
        <v>0</v>
      </c>
      <c r="N66" s="29"/>
      <c r="AC66" s="28"/>
      <c r="AD66" s="31"/>
    </row>
    <row r="67" spans="1:30">
      <c r="A67" s="19">
        <f t="shared" si="5"/>
        <v>0</v>
      </c>
      <c r="C67" s="19">
        <f t="shared" si="6"/>
        <v>0</v>
      </c>
      <c r="F67" s="19">
        <f t="shared" si="7"/>
        <v>0</v>
      </c>
      <c r="N67" s="29"/>
      <c r="AC67" s="28"/>
      <c r="AD67" s="31"/>
    </row>
    <row r="68" spans="1:30">
      <c r="A68" s="19">
        <f t="shared" si="5"/>
        <v>0</v>
      </c>
      <c r="C68" s="19">
        <f t="shared" si="6"/>
        <v>0</v>
      </c>
      <c r="F68" s="19">
        <f t="shared" si="7"/>
        <v>0</v>
      </c>
      <c r="N68" s="29"/>
    </row>
    <row r="69" spans="1:30">
      <c r="A69" s="19">
        <f t="shared" si="5"/>
        <v>6</v>
      </c>
      <c r="C69" s="19">
        <f t="shared" si="6"/>
        <v>0</v>
      </c>
      <c r="F69" s="19">
        <f t="shared" si="7"/>
        <v>6</v>
      </c>
      <c r="N69" s="29"/>
    </row>
    <row r="70" spans="1:30">
      <c r="A70" s="19">
        <f t="shared" si="5"/>
        <v>800</v>
      </c>
      <c r="C70" s="19">
        <f t="shared" si="6"/>
        <v>100</v>
      </c>
      <c r="F70" s="19">
        <f t="shared" si="7"/>
        <v>0</v>
      </c>
      <c r="N70" s="29"/>
    </row>
    <row r="71" spans="1:30">
      <c r="A71" s="19">
        <f t="shared" si="5"/>
        <v>500</v>
      </c>
      <c r="C71" s="19">
        <f t="shared" si="6"/>
        <v>1500</v>
      </c>
      <c r="F71" s="19">
        <f t="shared" si="7"/>
        <v>0</v>
      </c>
      <c r="N71" s="29"/>
    </row>
    <row r="72" spans="1:30">
      <c r="A72" s="19">
        <f t="shared" si="5"/>
        <v>80</v>
      </c>
      <c r="C72" s="19">
        <f t="shared" si="6"/>
        <v>400</v>
      </c>
      <c r="F72" s="19">
        <f t="shared" si="7"/>
        <v>0</v>
      </c>
      <c r="N72" s="29"/>
      <c r="AC72" s="28"/>
    </row>
    <row r="73" spans="1:30">
      <c r="A73" s="19">
        <f t="shared" si="5"/>
        <v>650</v>
      </c>
      <c r="C73" s="19">
        <f t="shared" si="6"/>
        <v>1950</v>
      </c>
      <c r="F73" s="19">
        <f t="shared" si="7"/>
        <v>0</v>
      </c>
      <c r="N73" s="29"/>
      <c r="X73" s="28"/>
      <c r="AC73" s="28"/>
      <c r="AD73" s="37"/>
    </row>
    <row r="74" spans="1:30">
      <c r="A74" s="19">
        <f t="shared" si="5"/>
        <v>1000</v>
      </c>
      <c r="C74" s="19">
        <f t="shared" si="6"/>
        <v>1500</v>
      </c>
      <c r="F74" s="19">
        <f t="shared" si="7"/>
        <v>0</v>
      </c>
      <c r="N74" s="29"/>
      <c r="X74" s="28"/>
      <c r="AC74" s="28"/>
      <c r="AD74" s="37"/>
    </row>
    <row r="75" spans="1:30">
      <c r="A75" s="19">
        <f t="shared" si="5"/>
        <v>4</v>
      </c>
      <c r="C75" s="19">
        <f t="shared" si="6"/>
        <v>25</v>
      </c>
      <c r="F75" s="19">
        <f t="shared" si="7"/>
        <v>4</v>
      </c>
      <c r="N75" s="29"/>
      <c r="X75" s="28"/>
    </row>
    <row r="76" spans="1:30">
      <c r="A76" s="19">
        <f t="shared" si="5"/>
        <v>0</v>
      </c>
      <c r="C76" s="19">
        <f t="shared" si="6"/>
        <v>0</v>
      </c>
      <c r="F76" s="19">
        <f t="shared" si="7"/>
        <v>0</v>
      </c>
      <c r="N76" s="29"/>
      <c r="AC76" s="28"/>
      <c r="AD76" s="37"/>
    </row>
    <row r="77" spans="1:30">
      <c r="A77" s="19">
        <f t="shared" si="5"/>
        <v>0</v>
      </c>
      <c r="C77" s="19">
        <f t="shared" si="6"/>
        <v>0</v>
      </c>
      <c r="F77" s="19">
        <f t="shared" si="7"/>
        <v>0</v>
      </c>
      <c r="N77" s="29"/>
      <c r="X77" s="28"/>
      <c r="Z77" s="31"/>
      <c r="AC77" s="28"/>
      <c r="AD77" s="37"/>
    </row>
    <row r="78" spans="1:30">
      <c r="A78" s="19">
        <f t="shared" si="5"/>
        <v>0</v>
      </c>
      <c r="C78" s="19">
        <f t="shared" si="6"/>
        <v>0</v>
      </c>
      <c r="F78" s="19">
        <f t="shared" si="7"/>
        <v>0</v>
      </c>
      <c r="N78" s="29"/>
      <c r="X78" s="28"/>
      <c r="Z78" s="31"/>
      <c r="AC78" s="28"/>
      <c r="AD78" s="37"/>
    </row>
    <row r="79" spans="1:30">
      <c r="A79" s="19">
        <f t="shared" si="5"/>
        <v>0</v>
      </c>
      <c r="C79" s="19">
        <f t="shared" si="6"/>
        <v>0</v>
      </c>
      <c r="F79" s="19">
        <f t="shared" si="7"/>
        <v>0</v>
      </c>
      <c r="N79" s="29"/>
      <c r="X79" s="28"/>
      <c r="Z79" s="31"/>
      <c r="AC79" s="28"/>
      <c r="AD79" s="37"/>
    </row>
    <row r="80" spans="1:30">
      <c r="A80" s="19">
        <f t="shared" si="5"/>
        <v>0</v>
      </c>
      <c r="C80" s="19">
        <f t="shared" si="6"/>
        <v>0</v>
      </c>
      <c r="F80" s="19">
        <f t="shared" si="7"/>
        <v>0</v>
      </c>
      <c r="N80" s="29"/>
      <c r="X80" s="28"/>
      <c r="Z80" s="31"/>
      <c r="AC80" s="28"/>
      <c r="AD80" s="37"/>
    </row>
    <row r="81" spans="1:29">
      <c r="A81" s="19">
        <f t="shared" si="5"/>
        <v>0</v>
      </c>
      <c r="C81" s="19">
        <f t="shared" si="6"/>
        <v>0</v>
      </c>
      <c r="F81" s="19">
        <f t="shared" si="7"/>
        <v>0</v>
      </c>
      <c r="N81" s="29"/>
    </row>
    <row r="82" spans="1:29">
      <c r="A82" s="19">
        <f t="shared" si="5"/>
        <v>0</v>
      </c>
      <c r="C82" s="19">
        <f t="shared" si="6"/>
        <v>0</v>
      </c>
      <c r="F82" s="19">
        <f t="shared" si="7"/>
        <v>0</v>
      </c>
      <c r="N82" s="29"/>
    </row>
    <row r="83" spans="1:29">
      <c r="A83" s="19">
        <f t="shared" si="5"/>
        <v>0</v>
      </c>
      <c r="C83" s="19">
        <f t="shared" si="6"/>
        <v>0</v>
      </c>
      <c r="F83" s="19">
        <f t="shared" si="7"/>
        <v>0</v>
      </c>
      <c r="N83" s="29"/>
    </row>
    <row r="84" spans="1:29">
      <c r="A84" s="19">
        <f t="shared" si="5"/>
        <v>0</v>
      </c>
      <c r="C84" s="19">
        <f t="shared" si="6"/>
        <v>0</v>
      </c>
      <c r="F84" s="19">
        <f t="shared" si="7"/>
        <v>0</v>
      </c>
      <c r="N84" s="29"/>
      <c r="AC84" s="28"/>
    </row>
    <row r="85" spans="1:29">
      <c r="A85" s="19">
        <f t="shared" si="5"/>
        <v>0</v>
      </c>
      <c r="C85" s="19">
        <f t="shared" si="6"/>
        <v>0</v>
      </c>
      <c r="F85" s="19">
        <f t="shared" si="7"/>
        <v>0</v>
      </c>
      <c r="N85" s="29"/>
      <c r="AC85" s="28"/>
    </row>
    <row r="86" spans="1:29">
      <c r="H86" s="19"/>
      <c r="I86" s="19"/>
      <c r="J86" s="19"/>
      <c r="K86" s="19"/>
      <c r="L86" s="19"/>
      <c r="AC86" s="28"/>
    </row>
    <row r="87" spans="1:29">
      <c r="H87" s="19"/>
      <c r="I87" s="19"/>
      <c r="J87" s="19"/>
      <c r="K87" s="19"/>
      <c r="L87" s="19"/>
    </row>
    <row r="88" spans="1:29">
      <c r="H88" s="19"/>
      <c r="I88" s="19"/>
      <c r="J88" s="19"/>
      <c r="K88" s="19"/>
      <c r="L88" s="19"/>
      <c r="AC88" s="28"/>
    </row>
    <row r="90" spans="1:29">
      <c r="V90" s="19"/>
      <c r="AC90" s="28"/>
    </row>
    <row r="91" spans="1:29">
      <c r="V91" s="19"/>
      <c r="AC91" s="28"/>
    </row>
    <row r="92" spans="1:29">
      <c r="V92" s="19"/>
      <c r="AC92" s="28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workbookViewId="0"/>
  </sheetViews>
  <sheetFormatPr baseColWidth="10" defaultColWidth="10.83203125" defaultRowHeight="13" x14ac:dyDescent="0"/>
  <cols>
    <col min="1" max="1" width="22.5" style="19" customWidth="1"/>
    <col min="2" max="2" width="4.33203125" style="53" customWidth="1"/>
    <col min="3" max="4" width="5.5" style="19" customWidth="1"/>
    <col min="5" max="5" width="9.5" style="19" customWidth="1"/>
    <col min="6" max="6" width="5.6640625" style="19" customWidth="1"/>
    <col min="7" max="7" width="6" style="19" customWidth="1"/>
    <col min="8" max="8" width="5.5" style="41" customWidth="1"/>
    <col min="9" max="9" width="13.6640625" style="41" customWidth="1"/>
    <col min="10" max="10" width="6.1640625" style="41" customWidth="1"/>
    <col min="11" max="11" width="9.1640625" style="40" customWidth="1"/>
    <col min="12" max="12" width="8.1640625" style="20" customWidth="1"/>
    <col min="13" max="13" width="6.33203125" style="19" customWidth="1"/>
    <col min="14" max="14" width="13.6640625" style="19" customWidth="1"/>
    <col min="15" max="16" width="10.83203125" style="19" customWidth="1"/>
    <col min="17" max="17" width="5" style="19" customWidth="1"/>
    <col min="18" max="18" width="28.5" style="19" customWidth="1"/>
    <col min="19" max="19" width="10.33203125" style="19" customWidth="1"/>
    <col min="20" max="20" width="10" style="19" customWidth="1"/>
    <col min="21" max="21" width="12.1640625" style="19" customWidth="1"/>
    <col min="22" max="22" width="8.5" style="20" customWidth="1"/>
    <col min="23" max="23" width="3" style="19" customWidth="1"/>
    <col min="24" max="48" width="5.83203125" style="19" customWidth="1"/>
    <col min="49" max="51" width="6.33203125" style="19" customWidth="1"/>
    <col min="52" max="69" width="9.33203125" style="19" customWidth="1"/>
    <col min="70" max="16384" width="10.83203125" style="19"/>
  </cols>
  <sheetData>
    <row r="1" spans="1:40" ht="18" customHeight="1">
      <c r="A1" s="21"/>
      <c r="B1" s="22"/>
      <c r="C1" s="23"/>
      <c r="D1" s="22" t="s">
        <v>0</v>
      </c>
      <c r="E1" s="22" t="s">
        <v>1</v>
      </c>
      <c r="F1" s="22" t="s">
        <v>2</v>
      </c>
      <c r="G1" s="22" t="s">
        <v>3</v>
      </c>
      <c r="H1" s="24" t="s">
        <v>4</v>
      </c>
      <c r="I1" s="22" t="s">
        <v>5</v>
      </c>
      <c r="J1" s="22" t="s">
        <v>6</v>
      </c>
      <c r="K1" s="25" t="s">
        <v>7</v>
      </c>
      <c r="L1" s="26" t="s">
        <v>8</v>
      </c>
      <c r="M1" s="14"/>
      <c r="N1" s="14"/>
      <c r="O1" s="27"/>
      <c r="P1" s="27"/>
      <c r="X1" s="28"/>
      <c r="AC1" s="28"/>
      <c r="AJ1" s="29"/>
      <c r="AK1" s="30"/>
      <c r="AL1" s="30"/>
      <c r="AM1" s="31"/>
      <c r="AN1" s="32"/>
    </row>
    <row r="2" spans="1:40" ht="18" customHeight="1">
      <c r="A2" s="9" t="s">
        <v>9</v>
      </c>
      <c r="B2" s="10" t="s">
        <v>10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1" t="s">
        <v>16</v>
      </c>
      <c r="I2" s="10" t="s">
        <v>14</v>
      </c>
      <c r="J2" s="10" t="s">
        <v>14</v>
      </c>
      <c r="K2" s="12" t="s">
        <v>15</v>
      </c>
      <c r="L2" s="13" t="s">
        <v>17</v>
      </c>
      <c r="M2" s="14"/>
      <c r="N2" s="14"/>
      <c r="O2" s="27"/>
      <c r="P2" s="27"/>
      <c r="Q2" s="28"/>
      <c r="R2" s="29"/>
      <c r="S2" s="28"/>
      <c r="T2" s="28"/>
      <c r="U2" s="28"/>
      <c r="V2" s="33"/>
      <c r="AC2" s="28"/>
      <c r="AJ2" s="29"/>
      <c r="AK2" s="31"/>
      <c r="AL2" s="31"/>
      <c r="AM2" s="31"/>
      <c r="AN2" s="32"/>
    </row>
    <row r="3" spans="1:40" ht="18" customHeight="1">
      <c r="A3" s="1" t="s">
        <v>47</v>
      </c>
      <c r="B3" s="2">
        <v>4</v>
      </c>
      <c r="C3" s="3">
        <v>117</v>
      </c>
      <c r="D3" s="3">
        <v>1</v>
      </c>
      <c r="E3" s="2">
        <v>1</v>
      </c>
      <c r="F3" s="4">
        <v>60</v>
      </c>
      <c r="G3" s="5">
        <v>5</v>
      </c>
      <c r="H3" s="6">
        <v>7</v>
      </c>
      <c r="I3" s="2">
        <v>6</v>
      </c>
      <c r="J3" s="4">
        <v>0</v>
      </c>
      <c r="K3" s="7">
        <f t="shared" ref="K3:K35" si="0">(B3*F3*G3*H3/7)+((I3*(168-G3*H3))/7)</f>
        <v>1314</v>
      </c>
      <c r="L3" s="8">
        <f t="shared" ref="L3:L35" si="1">(K3/$K$36)</f>
        <v>0.13857992489444163</v>
      </c>
      <c r="M3" s="14"/>
      <c r="N3" s="14"/>
      <c r="O3" s="34"/>
      <c r="P3" s="34"/>
      <c r="Q3" s="35"/>
      <c r="R3" s="35"/>
      <c r="S3" s="35"/>
      <c r="T3" s="35"/>
      <c r="AC3" s="28"/>
      <c r="AJ3" s="29"/>
      <c r="AK3" s="31"/>
      <c r="AL3" s="31"/>
      <c r="AM3" s="31"/>
      <c r="AN3" s="32"/>
    </row>
    <row r="4" spans="1:40" ht="18" customHeight="1">
      <c r="A4" s="1" t="s">
        <v>48</v>
      </c>
      <c r="B4" s="2">
        <v>1</v>
      </c>
      <c r="C4" s="3">
        <v>12</v>
      </c>
      <c r="D4" s="3">
        <v>1</v>
      </c>
      <c r="E4" s="2">
        <v>1</v>
      </c>
      <c r="F4" s="4">
        <v>141</v>
      </c>
      <c r="G4" s="5">
        <v>10</v>
      </c>
      <c r="H4" s="6">
        <v>7</v>
      </c>
      <c r="I4" s="3">
        <v>0</v>
      </c>
      <c r="J4" s="36">
        <v>1300</v>
      </c>
      <c r="K4" s="7">
        <f t="shared" si="0"/>
        <v>1410</v>
      </c>
      <c r="L4" s="8">
        <f t="shared" si="1"/>
        <v>0.14870448561732319</v>
      </c>
      <c r="M4" s="14"/>
      <c r="N4" s="14"/>
      <c r="O4" s="34"/>
      <c r="P4" s="34"/>
      <c r="Q4" s="35"/>
      <c r="R4" s="35"/>
      <c r="S4" s="35"/>
      <c r="T4" s="35"/>
      <c r="AC4" s="28"/>
      <c r="AJ4" s="29"/>
      <c r="AK4" s="31"/>
      <c r="AL4" s="31"/>
      <c r="AM4" s="31"/>
      <c r="AN4" s="32"/>
    </row>
    <row r="5" spans="1:40" ht="18" customHeight="1">
      <c r="A5" s="1" t="s">
        <v>26</v>
      </c>
      <c r="B5" s="2">
        <v>1</v>
      </c>
      <c r="C5" s="3">
        <v>117</v>
      </c>
      <c r="D5" s="3">
        <v>0</v>
      </c>
      <c r="E5" s="2">
        <v>0</v>
      </c>
      <c r="F5" s="4">
        <v>350</v>
      </c>
      <c r="G5" s="5">
        <v>0.1</v>
      </c>
      <c r="H5" s="6">
        <v>2</v>
      </c>
      <c r="I5" s="3">
        <v>0</v>
      </c>
      <c r="J5" s="36">
        <v>1050</v>
      </c>
      <c r="K5" s="7">
        <f t="shared" si="0"/>
        <v>10</v>
      </c>
      <c r="L5" s="8">
        <f t="shared" si="1"/>
        <v>1.0546417419668311E-3</v>
      </c>
      <c r="M5" s="14"/>
      <c r="N5" s="14"/>
      <c r="O5" s="34"/>
      <c r="P5" s="34"/>
      <c r="Q5" s="35"/>
      <c r="S5" s="35"/>
      <c r="T5" s="35"/>
      <c r="X5" s="28"/>
      <c r="Y5" s="37"/>
      <c r="AC5" s="28"/>
      <c r="AJ5" s="29"/>
      <c r="AK5" s="30"/>
      <c r="AL5" s="30"/>
      <c r="AM5" s="31"/>
      <c r="AN5" s="32"/>
    </row>
    <row r="6" spans="1:40" ht="18" customHeight="1">
      <c r="A6" s="1" t="s">
        <v>27</v>
      </c>
      <c r="B6" s="2">
        <v>1</v>
      </c>
      <c r="C6" s="3">
        <v>117</v>
      </c>
      <c r="D6" s="3">
        <v>1</v>
      </c>
      <c r="E6" s="2">
        <v>0</v>
      </c>
      <c r="F6" s="4">
        <v>900</v>
      </c>
      <c r="G6" s="5">
        <v>0.25</v>
      </c>
      <c r="H6" s="6">
        <v>7</v>
      </c>
      <c r="I6" s="3">
        <v>4</v>
      </c>
      <c r="J6" s="36">
        <v>1200</v>
      </c>
      <c r="K6" s="7">
        <f t="shared" si="0"/>
        <v>320</v>
      </c>
      <c r="L6" s="8">
        <f t="shared" si="1"/>
        <v>3.3748535742938596E-2</v>
      </c>
      <c r="M6" s="14"/>
      <c r="N6" s="14"/>
      <c r="O6" s="34"/>
      <c r="P6" s="34"/>
      <c r="Q6" s="35"/>
      <c r="S6" s="35"/>
      <c r="T6" s="35"/>
      <c r="X6" s="28"/>
      <c r="AC6" s="28"/>
      <c r="AD6" s="37"/>
      <c r="AJ6" s="29"/>
      <c r="AK6" s="30"/>
      <c r="AL6" s="30"/>
      <c r="AM6" s="31"/>
      <c r="AN6" s="32"/>
    </row>
    <row r="7" spans="1:40" ht="18" customHeight="1">
      <c r="A7" s="1" t="s">
        <v>28</v>
      </c>
      <c r="B7" s="2">
        <v>1</v>
      </c>
      <c r="C7" s="3">
        <v>117</v>
      </c>
      <c r="D7" s="3">
        <v>1</v>
      </c>
      <c r="E7" s="2">
        <v>0</v>
      </c>
      <c r="F7" s="4">
        <v>400</v>
      </c>
      <c r="G7" s="5">
        <v>0.1</v>
      </c>
      <c r="H7" s="6">
        <v>5</v>
      </c>
      <c r="I7" s="3">
        <v>0</v>
      </c>
      <c r="J7" s="36">
        <v>1200</v>
      </c>
      <c r="K7" s="7">
        <f t="shared" si="0"/>
        <v>28.571428571428573</v>
      </c>
      <c r="L7" s="8">
        <f t="shared" si="1"/>
        <v>3.0132621199052321E-3</v>
      </c>
      <c r="M7" s="14"/>
      <c r="N7" s="14"/>
      <c r="O7" s="34"/>
      <c r="P7" s="34"/>
      <c r="S7" s="35"/>
      <c r="T7" s="35"/>
      <c r="X7" s="28"/>
      <c r="AC7" s="28"/>
      <c r="AJ7" s="29"/>
      <c r="AK7" s="30"/>
      <c r="AL7" s="30"/>
      <c r="AM7" s="31"/>
      <c r="AN7" s="32"/>
    </row>
    <row r="8" spans="1:40" ht="18" customHeight="1">
      <c r="A8" s="1" t="s">
        <v>29</v>
      </c>
      <c r="B8" s="2">
        <v>1</v>
      </c>
      <c r="C8" s="3">
        <v>117</v>
      </c>
      <c r="D8" s="3">
        <v>1</v>
      </c>
      <c r="E8" s="2">
        <v>0</v>
      </c>
      <c r="F8" s="4">
        <v>1350</v>
      </c>
      <c r="G8" s="5">
        <v>0.1</v>
      </c>
      <c r="H8" s="6">
        <v>7</v>
      </c>
      <c r="I8" s="3">
        <v>0</v>
      </c>
      <c r="J8" s="36">
        <v>1350</v>
      </c>
      <c r="K8" s="7">
        <f t="shared" si="0"/>
        <v>135</v>
      </c>
      <c r="L8" s="8">
        <f t="shared" si="1"/>
        <v>1.423766351655222E-2</v>
      </c>
      <c r="M8" s="14"/>
      <c r="N8" s="14"/>
      <c r="O8" s="34"/>
      <c r="P8" s="34"/>
      <c r="Q8" s="35"/>
      <c r="S8" s="35"/>
      <c r="T8" s="35"/>
      <c r="X8" s="28"/>
      <c r="AC8" s="38"/>
      <c r="AH8" s="35"/>
      <c r="AJ8" s="29"/>
      <c r="AK8" s="30"/>
      <c r="AL8" s="30"/>
      <c r="AM8" s="31"/>
      <c r="AN8" s="32"/>
    </row>
    <row r="9" spans="1:40" ht="18" customHeight="1">
      <c r="A9" s="1" t="s">
        <v>30</v>
      </c>
      <c r="B9" s="2">
        <v>1</v>
      </c>
      <c r="C9" s="3">
        <v>117</v>
      </c>
      <c r="D9" s="3">
        <v>1</v>
      </c>
      <c r="E9" s="2">
        <v>0</v>
      </c>
      <c r="F9" s="4">
        <v>150</v>
      </c>
      <c r="G9" s="5">
        <v>0.05</v>
      </c>
      <c r="H9" s="6">
        <v>7</v>
      </c>
      <c r="I9" s="3">
        <v>0</v>
      </c>
      <c r="J9" s="36">
        <v>200</v>
      </c>
      <c r="K9" s="7">
        <f t="shared" si="0"/>
        <v>7.5</v>
      </c>
      <c r="L9" s="8">
        <f t="shared" si="1"/>
        <v>7.9098130647512334E-4</v>
      </c>
      <c r="M9" s="14"/>
      <c r="N9" s="14"/>
      <c r="O9" s="34"/>
      <c r="P9" s="34"/>
      <c r="Q9" s="35"/>
      <c r="S9" s="35"/>
      <c r="T9" s="35"/>
      <c r="X9" s="28"/>
      <c r="AC9" s="28"/>
      <c r="AH9" s="35"/>
      <c r="AJ9" s="29"/>
      <c r="AK9" s="30"/>
      <c r="AL9" s="30"/>
      <c r="AM9" s="31"/>
      <c r="AN9" s="32"/>
    </row>
    <row r="10" spans="1:40" ht="18" customHeight="1">
      <c r="A10" s="1" t="s">
        <v>31</v>
      </c>
      <c r="B10" s="2">
        <v>1</v>
      </c>
      <c r="C10" s="3">
        <v>117</v>
      </c>
      <c r="D10" s="3">
        <v>1</v>
      </c>
      <c r="E10" s="2">
        <v>1</v>
      </c>
      <c r="F10" s="4">
        <v>125</v>
      </c>
      <c r="G10" s="5">
        <v>5</v>
      </c>
      <c r="H10" s="6">
        <v>7</v>
      </c>
      <c r="I10" s="3">
        <v>20</v>
      </c>
      <c r="J10" s="36">
        <v>570</v>
      </c>
      <c r="K10" s="7">
        <f t="shared" si="0"/>
        <v>1005</v>
      </c>
      <c r="L10" s="8">
        <f t="shared" si="1"/>
        <v>0.10599149506766653</v>
      </c>
      <c r="M10" s="14"/>
      <c r="N10" s="14"/>
      <c r="O10" s="34"/>
      <c r="P10" s="34"/>
      <c r="Q10" s="35"/>
      <c r="S10" s="35"/>
      <c r="T10" s="35"/>
      <c r="AC10" s="28"/>
      <c r="AH10" s="35"/>
      <c r="AJ10" s="29"/>
      <c r="AK10" s="30"/>
      <c r="AL10" s="30"/>
      <c r="AM10" s="31"/>
      <c r="AN10" s="32"/>
    </row>
    <row r="11" spans="1:40" ht="18" customHeight="1">
      <c r="A11" s="1" t="s">
        <v>32</v>
      </c>
      <c r="B11" s="2">
        <v>1</v>
      </c>
      <c r="C11" s="3">
        <v>117</v>
      </c>
      <c r="D11" s="3">
        <v>1</v>
      </c>
      <c r="E11" s="2">
        <v>1</v>
      </c>
      <c r="F11" s="4">
        <v>40</v>
      </c>
      <c r="G11" s="5">
        <v>5</v>
      </c>
      <c r="H11" s="6">
        <v>7</v>
      </c>
      <c r="I11" s="3">
        <v>15</v>
      </c>
      <c r="J11" s="36">
        <v>80</v>
      </c>
      <c r="K11" s="7">
        <f t="shared" si="0"/>
        <v>485</v>
      </c>
      <c r="L11" s="8">
        <f t="shared" si="1"/>
        <v>5.1150124485391309E-2</v>
      </c>
      <c r="M11" s="14"/>
      <c r="N11" s="14"/>
      <c r="O11" s="34"/>
      <c r="P11" s="34"/>
      <c r="Q11" s="35"/>
      <c r="S11" s="35"/>
      <c r="T11" s="35"/>
      <c r="AC11" s="28"/>
      <c r="AH11" s="35"/>
      <c r="AJ11" s="29"/>
      <c r="AK11" s="30"/>
      <c r="AL11" s="30"/>
      <c r="AM11" s="31"/>
      <c r="AN11" s="32"/>
    </row>
    <row r="12" spans="1:40" ht="18" customHeight="1">
      <c r="A12" s="1" t="s">
        <v>33</v>
      </c>
      <c r="B12" s="2">
        <v>1</v>
      </c>
      <c r="C12" s="3">
        <v>117</v>
      </c>
      <c r="D12" s="3">
        <v>1</v>
      </c>
      <c r="E12" s="2">
        <v>1</v>
      </c>
      <c r="F12" s="4">
        <v>60</v>
      </c>
      <c r="G12" s="5">
        <v>5</v>
      </c>
      <c r="H12" s="6">
        <v>7</v>
      </c>
      <c r="I12" s="3">
        <v>22</v>
      </c>
      <c r="J12" s="36">
        <v>1600</v>
      </c>
      <c r="K12" s="7">
        <f t="shared" si="0"/>
        <v>718</v>
      </c>
      <c r="L12" s="8">
        <f t="shared" si="1"/>
        <v>7.5723277073218478E-2</v>
      </c>
      <c r="M12" s="14"/>
      <c r="N12" s="14"/>
      <c r="O12" s="34"/>
      <c r="P12" s="34"/>
      <c r="Q12" s="35"/>
      <c r="S12" s="35"/>
      <c r="T12" s="35"/>
      <c r="X12" s="28"/>
      <c r="AC12" s="38"/>
      <c r="AH12" s="35"/>
      <c r="AJ12" s="29"/>
      <c r="AK12" s="30"/>
      <c r="AL12" s="30"/>
      <c r="AM12" s="31"/>
      <c r="AN12" s="32"/>
    </row>
    <row r="13" spans="1:40" ht="18" customHeight="1">
      <c r="A13" s="1" t="s">
        <v>32</v>
      </c>
      <c r="B13" s="2">
        <v>1</v>
      </c>
      <c r="C13" s="3">
        <v>117</v>
      </c>
      <c r="D13" s="3">
        <v>1</v>
      </c>
      <c r="E13" s="2">
        <v>1</v>
      </c>
      <c r="F13" s="4">
        <v>40</v>
      </c>
      <c r="G13" s="5">
        <v>5</v>
      </c>
      <c r="H13" s="6">
        <v>7</v>
      </c>
      <c r="I13" s="3">
        <v>15</v>
      </c>
      <c r="J13" s="36">
        <v>80</v>
      </c>
      <c r="K13" s="7">
        <f t="shared" si="0"/>
        <v>485</v>
      </c>
      <c r="L13" s="8">
        <f t="shared" si="1"/>
        <v>5.1150124485391309E-2</v>
      </c>
      <c r="M13" s="14"/>
      <c r="N13" s="14"/>
      <c r="O13" s="34"/>
      <c r="P13" s="34"/>
      <c r="Q13" s="35"/>
      <c r="S13" s="35"/>
      <c r="T13" s="35"/>
      <c r="X13" s="28"/>
      <c r="AC13" s="28"/>
      <c r="AD13" s="32"/>
      <c r="AH13" s="35"/>
      <c r="AJ13" s="29"/>
      <c r="AK13" s="30"/>
      <c r="AL13" s="30"/>
      <c r="AM13" s="31"/>
      <c r="AN13" s="32"/>
    </row>
    <row r="14" spans="1:40" ht="18" customHeight="1">
      <c r="A14" s="1" t="s">
        <v>34</v>
      </c>
      <c r="B14" s="2">
        <v>1</v>
      </c>
      <c r="C14" s="3">
        <v>117</v>
      </c>
      <c r="D14" s="3">
        <v>1</v>
      </c>
      <c r="E14" s="2">
        <v>1</v>
      </c>
      <c r="F14" s="4">
        <v>30</v>
      </c>
      <c r="G14" s="5">
        <v>8</v>
      </c>
      <c r="H14" s="6">
        <v>5</v>
      </c>
      <c r="I14" s="3">
        <v>3</v>
      </c>
      <c r="J14" s="36">
        <v>60</v>
      </c>
      <c r="K14" s="7">
        <f t="shared" si="0"/>
        <v>226.28571428571428</v>
      </c>
      <c r="L14" s="8">
        <f t="shared" si="1"/>
        <v>2.3865035989649435E-2</v>
      </c>
      <c r="M14" s="14"/>
      <c r="N14" s="14"/>
      <c r="O14" s="34"/>
      <c r="P14" s="34"/>
      <c r="Q14" s="35"/>
      <c r="S14" s="35"/>
      <c r="T14" s="35"/>
      <c r="X14" s="28"/>
      <c r="AC14" s="28"/>
      <c r="AH14" s="35"/>
      <c r="AJ14" s="29"/>
      <c r="AK14" s="30"/>
      <c r="AL14" s="30"/>
      <c r="AM14" s="31"/>
      <c r="AN14" s="32"/>
    </row>
    <row r="15" spans="1:40" ht="18" customHeight="1">
      <c r="A15" s="1" t="s">
        <v>33</v>
      </c>
      <c r="B15" s="2">
        <v>1</v>
      </c>
      <c r="C15" s="3">
        <v>117</v>
      </c>
      <c r="D15" s="3">
        <v>1</v>
      </c>
      <c r="E15" s="2">
        <v>1</v>
      </c>
      <c r="F15" s="4">
        <v>60</v>
      </c>
      <c r="G15" s="5">
        <v>5</v>
      </c>
      <c r="H15" s="6">
        <v>7</v>
      </c>
      <c r="I15" s="3">
        <v>22</v>
      </c>
      <c r="J15" s="36">
        <v>1600</v>
      </c>
      <c r="K15" s="7">
        <f t="shared" si="0"/>
        <v>718</v>
      </c>
      <c r="L15" s="8">
        <f t="shared" si="1"/>
        <v>7.5723277073218478E-2</v>
      </c>
      <c r="M15" s="14"/>
      <c r="N15" s="14"/>
      <c r="O15" s="34"/>
      <c r="P15" s="34"/>
      <c r="Q15" s="35"/>
      <c r="S15" s="35"/>
      <c r="T15" s="35"/>
      <c r="X15" s="28"/>
      <c r="AC15" s="28"/>
      <c r="AH15" s="35"/>
      <c r="AJ15" s="29"/>
      <c r="AK15" s="30"/>
      <c r="AL15" s="30"/>
      <c r="AM15" s="31"/>
      <c r="AN15" s="32"/>
    </row>
    <row r="16" spans="1:40" ht="18" customHeight="1">
      <c r="A16" s="1" t="s">
        <v>35</v>
      </c>
      <c r="B16" s="2">
        <v>1</v>
      </c>
      <c r="C16" s="3">
        <v>117</v>
      </c>
      <c r="D16" s="3">
        <v>1</v>
      </c>
      <c r="E16" s="2">
        <v>1</v>
      </c>
      <c r="F16" s="4">
        <v>45</v>
      </c>
      <c r="G16" s="5">
        <v>6</v>
      </c>
      <c r="H16" s="6">
        <v>3</v>
      </c>
      <c r="I16" s="3">
        <v>3</v>
      </c>
      <c r="J16" s="36">
        <v>135</v>
      </c>
      <c r="K16" s="7">
        <f t="shared" si="0"/>
        <v>180</v>
      </c>
      <c r="L16" s="8">
        <f t="shared" si="1"/>
        <v>1.8983551355402962E-2</v>
      </c>
      <c r="M16" s="14"/>
      <c r="N16" s="14"/>
      <c r="O16" s="34"/>
      <c r="P16" s="34"/>
      <c r="Q16" s="35"/>
      <c r="R16" s="35"/>
      <c r="S16" s="35"/>
      <c r="T16" s="35"/>
      <c r="AC16" s="28"/>
      <c r="AH16" s="35"/>
      <c r="AI16" s="35"/>
      <c r="AJ16" s="39"/>
      <c r="AK16" s="30"/>
      <c r="AL16" s="30"/>
      <c r="AM16" s="31"/>
      <c r="AN16" s="32"/>
    </row>
    <row r="17" spans="1:40" ht="18" customHeight="1">
      <c r="A17" s="1" t="s">
        <v>36</v>
      </c>
      <c r="B17" s="2">
        <v>1</v>
      </c>
      <c r="C17" s="3">
        <v>117</v>
      </c>
      <c r="D17" s="3">
        <v>1</v>
      </c>
      <c r="E17" s="2">
        <v>0</v>
      </c>
      <c r="F17" s="4">
        <v>120</v>
      </c>
      <c r="G17" s="5">
        <v>0.25</v>
      </c>
      <c r="H17" s="6">
        <v>3</v>
      </c>
      <c r="I17" s="3">
        <v>3</v>
      </c>
      <c r="J17" s="36">
        <v>360</v>
      </c>
      <c r="K17" s="7">
        <f t="shared" si="0"/>
        <v>84.535714285714292</v>
      </c>
      <c r="L17" s="8">
        <f t="shared" si="1"/>
        <v>8.9154892972696052E-3</v>
      </c>
      <c r="M17" s="14"/>
      <c r="N17" s="14"/>
      <c r="O17" s="34"/>
      <c r="P17" s="34"/>
      <c r="Q17" s="35"/>
      <c r="R17" s="35"/>
      <c r="S17" s="35"/>
      <c r="T17" s="35"/>
      <c r="AC17" s="28"/>
      <c r="AD17" s="40"/>
      <c r="AH17" s="35"/>
      <c r="AI17" s="35"/>
      <c r="AJ17" s="39"/>
      <c r="AK17" s="30"/>
      <c r="AL17" s="30"/>
      <c r="AM17" s="31"/>
      <c r="AN17" s="32"/>
    </row>
    <row r="18" spans="1:40" ht="18" customHeight="1">
      <c r="A18" s="1" t="s">
        <v>37</v>
      </c>
      <c r="B18" s="2">
        <v>1</v>
      </c>
      <c r="C18" s="3">
        <v>117</v>
      </c>
      <c r="D18" s="3">
        <v>1</v>
      </c>
      <c r="E18" s="2">
        <v>0</v>
      </c>
      <c r="F18" s="4">
        <v>750</v>
      </c>
      <c r="G18" s="5">
        <v>0.5</v>
      </c>
      <c r="H18" s="6">
        <v>3</v>
      </c>
      <c r="I18" s="3">
        <v>0</v>
      </c>
      <c r="J18" s="36">
        <v>2250</v>
      </c>
      <c r="K18" s="7">
        <f t="shared" si="0"/>
        <v>160.71428571428572</v>
      </c>
      <c r="L18" s="8">
        <f t="shared" si="1"/>
        <v>1.694959942446693E-2</v>
      </c>
      <c r="M18" s="14"/>
      <c r="N18" s="14"/>
      <c r="O18" s="34"/>
      <c r="P18" s="34"/>
      <c r="Q18" s="35"/>
      <c r="R18" s="35"/>
      <c r="S18" s="35"/>
      <c r="T18" s="35"/>
      <c r="X18" s="28"/>
      <c r="AC18" s="28"/>
      <c r="AD18" s="41"/>
      <c r="AH18" s="35"/>
      <c r="AJ18" s="29"/>
      <c r="AK18" s="30"/>
      <c r="AL18" s="30"/>
      <c r="AM18" s="31"/>
      <c r="AN18" s="32"/>
    </row>
    <row r="19" spans="1:40" ht="18" customHeight="1">
      <c r="A19" s="1" t="s">
        <v>38</v>
      </c>
      <c r="B19" s="2">
        <v>1</v>
      </c>
      <c r="C19" s="3">
        <v>12</v>
      </c>
      <c r="D19" s="3">
        <v>0</v>
      </c>
      <c r="E19" s="2">
        <v>0</v>
      </c>
      <c r="F19" s="4">
        <v>6</v>
      </c>
      <c r="G19" s="5">
        <v>24</v>
      </c>
      <c r="H19" s="6">
        <v>7</v>
      </c>
      <c r="I19" s="3">
        <v>0</v>
      </c>
      <c r="J19" s="36">
        <v>0</v>
      </c>
      <c r="K19" s="7">
        <f t="shared" si="0"/>
        <v>144</v>
      </c>
      <c r="L19" s="8">
        <f t="shared" si="1"/>
        <v>1.5186841084322368E-2</v>
      </c>
      <c r="M19" s="14"/>
      <c r="N19" s="14"/>
      <c r="O19" s="34"/>
      <c r="P19" s="34"/>
      <c r="Q19" s="35"/>
      <c r="R19" s="35"/>
      <c r="S19" s="35"/>
      <c r="T19" s="35"/>
      <c r="X19" s="28"/>
    </row>
    <row r="20" spans="1:40" ht="18" customHeight="1">
      <c r="A20" s="1" t="s">
        <v>39</v>
      </c>
      <c r="B20" s="2">
        <v>1</v>
      </c>
      <c r="C20" s="3">
        <v>12</v>
      </c>
      <c r="D20" s="3">
        <v>0</v>
      </c>
      <c r="E20" s="2">
        <v>0</v>
      </c>
      <c r="F20" s="4">
        <v>20</v>
      </c>
      <c r="G20" s="5">
        <v>1</v>
      </c>
      <c r="H20" s="6">
        <v>7</v>
      </c>
      <c r="I20" s="3">
        <v>0</v>
      </c>
      <c r="J20" s="36">
        <v>0</v>
      </c>
      <c r="K20" s="7">
        <f t="shared" si="0"/>
        <v>20</v>
      </c>
      <c r="L20" s="8">
        <f t="shared" si="1"/>
        <v>2.1092834839336622E-3</v>
      </c>
      <c r="M20" s="14"/>
      <c r="N20" s="14"/>
      <c r="O20" s="34"/>
      <c r="P20" s="34"/>
      <c r="Q20" s="35"/>
      <c r="R20" s="35"/>
      <c r="S20" s="35"/>
      <c r="T20" s="35"/>
      <c r="X20" s="28"/>
      <c r="AC20" s="38"/>
      <c r="AL20" s="28"/>
      <c r="AM20" s="31"/>
    </row>
    <row r="21" spans="1:40" ht="18" customHeight="1">
      <c r="A21" s="1" t="s">
        <v>40</v>
      </c>
      <c r="B21" s="2">
        <v>1</v>
      </c>
      <c r="C21" s="3">
        <v>117</v>
      </c>
      <c r="D21" s="3">
        <v>1</v>
      </c>
      <c r="E21" s="2">
        <v>1</v>
      </c>
      <c r="F21" s="4">
        <v>6</v>
      </c>
      <c r="G21" s="5">
        <v>24</v>
      </c>
      <c r="H21" s="6">
        <v>7</v>
      </c>
      <c r="I21" s="3">
        <v>0</v>
      </c>
      <c r="J21" s="36">
        <v>0</v>
      </c>
      <c r="K21" s="7">
        <f t="shared" si="0"/>
        <v>144</v>
      </c>
      <c r="L21" s="8">
        <f t="shared" si="1"/>
        <v>1.5186841084322368E-2</v>
      </c>
      <c r="M21" s="14"/>
      <c r="N21" s="14"/>
      <c r="O21" s="34"/>
      <c r="P21" s="34"/>
      <c r="Q21" s="35"/>
      <c r="R21" s="35"/>
      <c r="S21" s="35"/>
      <c r="T21" s="35"/>
      <c r="AC21" s="38"/>
    </row>
    <row r="22" spans="1:40" ht="18" customHeight="1">
      <c r="A22" s="1" t="s">
        <v>41</v>
      </c>
      <c r="B22" s="2">
        <v>1</v>
      </c>
      <c r="C22" s="3">
        <v>117</v>
      </c>
      <c r="D22" s="3">
        <v>1</v>
      </c>
      <c r="E22" s="2">
        <v>0</v>
      </c>
      <c r="F22" s="4">
        <v>800</v>
      </c>
      <c r="G22" s="5">
        <v>0.5</v>
      </c>
      <c r="H22" s="6">
        <v>4</v>
      </c>
      <c r="I22" s="3">
        <v>8</v>
      </c>
      <c r="J22" s="36">
        <v>100</v>
      </c>
      <c r="K22" s="7">
        <f t="shared" si="0"/>
        <v>418.28571428571433</v>
      </c>
      <c r="L22" s="8">
        <f t="shared" si="1"/>
        <v>4.4114157435412596E-2</v>
      </c>
      <c r="M22" s="14"/>
      <c r="N22" s="14"/>
      <c r="O22" s="34"/>
      <c r="P22" s="34"/>
      <c r="Z22" s="28"/>
      <c r="AC22" s="28"/>
      <c r="AD22" s="31"/>
    </row>
    <row r="23" spans="1:40" ht="18" customHeight="1">
      <c r="A23" s="1" t="s">
        <v>49</v>
      </c>
      <c r="B23" s="2">
        <v>1</v>
      </c>
      <c r="C23" s="3">
        <v>117</v>
      </c>
      <c r="D23" s="3">
        <v>1</v>
      </c>
      <c r="E23" s="2">
        <v>0</v>
      </c>
      <c r="F23" s="4">
        <v>500</v>
      </c>
      <c r="G23" s="5">
        <v>1</v>
      </c>
      <c r="H23" s="6">
        <v>4</v>
      </c>
      <c r="I23" s="3">
        <v>8</v>
      </c>
      <c r="J23" s="36">
        <v>1500</v>
      </c>
      <c r="K23" s="7">
        <f t="shared" si="0"/>
        <v>473.14285714285711</v>
      </c>
      <c r="L23" s="8">
        <f t="shared" si="1"/>
        <v>4.9899620705630636E-2</v>
      </c>
      <c r="M23" s="14"/>
      <c r="N23" s="14"/>
      <c r="O23" s="34"/>
      <c r="P23" s="34"/>
      <c r="R23" s="28"/>
      <c r="X23" s="28"/>
      <c r="Z23" s="32"/>
      <c r="AC23" s="28"/>
      <c r="AD23" s="31"/>
    </row>
    <row r="24" spans="1:40" ht="18" customHeight="1">
      <c r="A24" s="1" t="s">
        <v>43</v>
      </c>
      <c r="B24" s="2">
        <v>1</v>
      </c>
      <c r="C24" s="3">
        <v>117</v>
      </c>
      <c r="D24" s="3">
        <v>1</v>
      </c>
      <c r="E24" s="2">
        <v>0</v>
      </c>
      <c r="F24" s="4">
        <v>80</v>
      </c>
      <c r="G24" s="5">
        <v>2</v>
      </c>
      <c r="H24" s="6">
        <v>1</v>
      </c>
      <c r="I24" s="3">
        <v>0</v>
      </c>
      <c r="J24" s="36">
        <v>400</v>
      </c>
      <c r="K24" s="7">
        <f t="shared" si="0"/>
        <v>22.857142857142858</v>
      </c>
      <c r="L24" s="8">
        <f t="shared" si="1"/>
        <v>2.4106096959241857E-3</v>
      </c>
      <c r="M24" s="14"/>
      <c r="N24" s="14"/>
      <c r="O24" s="34"/>
      <c r="P24" s="34"/>
      <c r="X24" s="28"/>
      <c r="Z24" s="32"/>
    </row>
    <row r="25" spans="1:40" ht="18" customHeight="1">
      <c r="A25" s="1" t="s">
        <v>44</v>
      </c>
      <c r="B25" s="2">
        <v>1</v>
      </c>
      <c r="C25" s="3">
        <v>117</v>
      </c>
      <c r="D25" s="3">
        <v>1</v>
      </c>
      <c r="E25" s="2">
        <v>0</v>
      </c>
      <c r="F25" s="4">
        <v>650</v>
      </c>
      <c r="G25" s="5">
        <v>0.5</v>
      </c>
      <c r="H25" s="6">
        <v>4</v>
      </c>
      <c r="I25" s="3">
        <v>0</v>
      </c>
      <c r="J25" s="36">
        <v>1950</v>
      </c>
      <c r="K25" s="7">
        <f t="shared" si="0"/>
        <v>185.71428571428572</v>
      </c>
      <c r="L25" s="8">
        <f t="shared" si="1"/>
        <v>1.9586203779384009E-2</v>
      </c>
      <c r="M25" s="14"/>
      <c r="N25" s="14"/>
      <c r="O25" s="34"/>
      <c r="P25" s="34"/>
      <c r="R25" s="38"/>
      <c r="X25" s="28"/>
    </row>
    <row r="26" spans="1:40" ht="18" customHeight="1">
      <c r="A26" s="1" t="s">
        <v>45</v>
      </c>
      <c r="B26" s="2">
        <v>1</v>
      </c>
      <c r="C26" s="3">
        <v>117</v>
      </c>
      <c r="D26" s="3">
        <v>1</v>
      </c>
      <c r="E26" s="2">
        <v>0</v>
      </c>
      <c r="F26" s="4">
        <v>1000</v>
      </c>
      <c r="G26" s="5">
        <v>0.2</v>
      </c>
      <c r="H26" s="6">
        <v>7</v>
      </c>
      <c r="I26" s="3">
        <v>0</v>
      </c>
      <c r="J26" s="36">
        <v>1500</v>
      </c>
      <c r="K26" s="7">
        <f t="shared" si="0"/>
        <v>200</v>
      </c>
      <c r="L26" s="8">
        <f t="shared" si="1"/>
        <v>2.1092834839336622E-2</v>
      </c>
      <c r="M26" s="14"/>
      <c r="N26" s="14"/>
      <c r="O26" s="34"/>
      <c r="P26" s="34"/>
      <c r="AC26" s="28"/>
    </row>
    <row r="27" spans="1:40" ht="18" customHeight="1">
      <c r="A27" s="1" t="s">
        <v>46</v>
      </c>
      <c r="B27" s="2">
        <v>1</v>
      </c>
      <c r="C27" s="3">
        <v>117</v>
      </c>
      <c r="D27" s="3">
        <v>1</v>
      </c>
      <c r="E27" s="2">
        <v>1</v>
      </c>
      <c r="F27" s="4">
        <v>4</v>
      </c>
      <c r="G27" s="5">
        <v>15</v>
      </c>
      <c r="H27" s="6">
        <v>2</v>
      </c>
      <c r="I27" s="3">
        <v>2</v>
      </c>
      <c r="J27" s="36">
        <v>25</v>
      </c>
      <c r="K27" s="7">
        <f t="shared" si="0"/>
        <v>56.571428571428569</v>
      </c>
      <c r="L27" s="8">
        <f t="shared" si="1"/>
        <v>5.9662589974123588E-3</v>
      </c>
      <c r="M27" s="14"/>
      <c r="N27" s="14"/>
      <c r="O27" s="34"/>
      <c r="P27" s="34"/>
      <c r="R27" s="28"/>
      <c r="AC27" s="28"/>
    </row>
    <row r="28" spans="1:40" ht="18" customHeight="1">
      <c r="A28" s="1" t="s">
        <v>46</v>
      </c>
      <c r="B28" s="2">
        <v>1</v>
      </c>
      <c r="C28" s="3">
        <v>117</v>
      </c>
      <c r="D28" s="3">
        <v>1</v>
      </c>
      <c r="E28" s="2">
        <v>1</v>
      </c>
      <c r="F28" s="4">
        <v>4</v>
      </c>
      <c r="G28" s="5">
        <v>15</v>
      </c>
      <c r="H28" s="6">
        <v>2</v>
      </c>
      <c r="I28" s="3">
        <v>2</v>
      </c>
      <c r="J28" s="36">
        <v>25</v>
      </c>
      <c r="K28" s="7">
        <f t="shared" si="0"/>
        <v>56.571428571428569</v>
      </c>
      <c r="L28" s="8">
        <f t="shared" si="1"/>
        <v>5.9662589974123588E-3</v>
      </c>
      <c r="M28" s="14"/>
      <c r="N28" s="14"/>
      <c r="O28" s="34"/>
      <c r="P28" s="34"/>
      <c r="R28" s="28"/>
      <c r="X28" s="28"/>
    </row>
    <row r="29" spans="1:40" ht="18" customHeight="1">
      <c r="A29" s="1" t="s">
        <v>49</v>
      </c>
      <c r="B29" s="2">
        <v>1</v>
      </c>
      <c r="C29" s="3">
        <v>117</v>
      </c>
      <c r="D29" s="3">
        <v>1</v>
      </c>
      <c r="E29" s="2">
        <v>0</v>
      </c>
      <c r="F29" s="4">
        <v>500</v>
      </c>
      <c r="G29" s="5">
        <v>1</v>
      </c>
      <c r="H29" s="6">
        <v>4</v>
      </c>
      <c r="I29" s="3">
        <v>8</v>
      </c>
      <c r="J29" s="36">
        <v>1500</v>
      </c>
      <c r="K29" s="7">
        <f t="shared" si="0"/>
        <v>473.14285714285711</v>
      </c>
      <c r="L29" s="8">
        <f t="shared" si="1"/>
        <v>4.9899620705630636E-2</v>
      </c>
      <c r="M29" s="14"/>
      <c r="N29" s="14"/>
      <c r="O29" s="34"/>
      <c r="P29" s="34"/>
      <c r="R29" s="28"/>
      <c r="X29" s="28"/>
    </row>
    <row r="30" spans="1:40" ht="18" customHeight="1">
      <c r="A30" s="1"/>
      <c r="B30" s="2"/>
      <c r="C30" s="3"/>
      <c r="D30" s="3"/>
      <c r="E30" s="2"/>
      <c r="F30" s="4"/>
      <c r="G30" s="5"/>
      <c r="H30" s="6"/>
      <c r="I30" s="3"/>
      <c r="J30" s="36"/>
      <c r="K30" s="7">
        <f t="shared" si="0"/>
        <v>0</v>
      </c>
      <c r="L30" s="8">
        <f t="shared" si="1"/>
        <v>0</v>
      </c>
      <c r="M30" s="14"/>
      <c r="N30" s="14"/>
      <c r="O30" s="34"/>
      <c r="P30" s="34"/>
      <c r="R30" s="28"/>
      <c r="X30" s="28"/>
      <c r="AC30" s="28"/>
    </row>
    <row r="31" spans="1:40" ht="18" customHeight="1">
      <c r="A31" s="1"/>
      <c r="B31" s="2"/>
      <c r="C31" s="3"/>
      <c r="D31" s="3"/>
      <c r="E31" s="2"/>
      <c r="F31" s="4"/>
      <c r="G31" s="5"/>
      <c r="H31" s="6"/>
      <c r="I31" s="3"/>
      <c r="J31" s="36"/>
      <c r="K31" s="7">
        <f t="shared" si="0"/>
        <v>0</v>
      </c>
      <c r="L31" s="8">
        <f t="shared" si="1"/>
        <v>0</v>
      </c>
      <c r="M31" s="14"/>
      <c r="N31" s="14"/>
      <c r="O31" s="34"/>
      <c r="P31" s="34"/>
      <c r="X31" s="28"/>
      <c r="AC31" s="28"/>
    </row>
    <row r="32" spans="1:40" ht="18" customHeight="1">
      <c r="A32" s="1"/>
      <c r="B32" s="2"/>
      <c r="C32" s="3"/>
      <c r="D32" s="3"/>
      <c r="E32" s="2"/>
      <c r="F32" s="4"/>
      <c r="G32" s="5"/>
      <c r="H32" s="6"/>
      <c r="I32" s="3"/>
      <c r="J32" s="36"/>
      <c r="K32" s="7">
        <f t="shared" si="0"/>
        <v>0</v>
      </c>
      <c r="L32" s="8">
        <f t="shared" si="1"/>
        <v>0</v>
      </c>
      <c r="M32" s="14"/>
      <c r="N32" s="14"/>
      <c r="O32" s="34"/>
      <c r="P32" s="34"/>
      <c r="X32" s="28"/>
      <c r="AC32" s="28"/>
    </row>
    <row r="33" spans="1:35" ht="18" customHeight="1">
      <c r="A33" s="1"/>
      <c r="B33" s="2"/>
      <c r="C33" s="3"/>
      <c r="D33" s="3"/>
      <c r="E33" s="2"/>
      <c r="F33" s="4"/>
      <c r="G33" s="5"/>
      <c r="H33" s="6"/>
      <c r="I33" s="3"/>
      <c r="J33" s="36"/>
      <c r="K33" s="7">
        <f t="shared" si="0"/>
        <v>0</v>
      </c>
      <c r="L33" s="8">
        <f t="shared" si="1"/>
        <v>0</v>
      </c>
      <c r="M33" s="14"/>
      <c r="N33" s="14"/>
      <c r="O33" s="34"/>
      <c r="P33" s="34"/>
      <c r="X33" s="28"/>
      <c r="AC33" s="28"/>
    </row>
    <row r="34" spans="1:35" ht="18" customHeight="1">
      <c r="A34" s="1"/>
      <c r="B34" s="2"/>
      <c r="C34" s="3"/>
      <c r="D34" s="3"/>
      <c r="E34" s="2"/>
      <c r="F34" s="4"/>
      <c r="G34" s="5"/>
      <c r="H34" s="6"/>
      <c r="I34" s="3"/>
      <c r="J34" s="36"/>
      <c r="K34" s="7">
        <f t="shared" si="0"/>
        <v>0</v>
      </c>
      <c r="L34" s="8">
        <f t="shared" si="1"/>
        <v>0</v>
      </c>
      <c r="M34" s="14"/>
      <c r="N34" s="14"/>
      <c r="O34" s="34"/>
      <c r="P34" s="34"/>
      <c r="Z34" s="28"/>
      <c r="AC34" s="28"/>
    </row>
    <row r="35" spans="1:35" ht="18" customHeight="1">
      <c r="A35" s="1"/>
      <c r="B35" s="2"/>
      <c r="C35" s="3"/>
      <c r="D35" s="3"/>
      <c r="E35" s="2"/>
      <c r="F35" s="4"/>
      <c r="G35" s="5"/>
      <c r="H35" s="6"/>
      <c r="I35" s="3"/>
      <c r="J35" s="36"/>
      <c r="K35" s="7">
        <f t="shared" si="0"/>
        <v>0</v>
      </c>
      <c r="L35" s="8">
        <f t="shared" si="1"/>
        <v>0</v>
      </c>
      <c r="M35" s="14"/>
      <c r="N35" s="14"/>
      <c r="O35" s="34"/>
      <c r="P35" s="34"/>
      <c r="Z35" s="28"/>
      <c r="AC35" s="28"/>
    </row>
    <row r="36" spans="1:35" ht="18" customHeight="1">
      <c r="A36" s="42"/>
      <c r="B36" s="43"/>
      <c r="C36" s="14"/>
      <c r="D36" s="14"/>
      <c r="E36" s="14"/>
      <c r="F36" s="17"/>
      <c r="G36" s="14"/>
      <c r="H36" s="16"/>
      <c r="I36" s="44"/>
      <c r="J36" s="44" t="s">
        <v>19</v>
      </c>
      <c r="K36" s="45">
        <f>SUM(K3:K35)</f>
        <v>9481.8928571428605</v>
      </c>
      <c r="L36" s="14"/>
      <c r="M36" s="14"/>
      <c r="N36" s="46"/>
      <c r="O36" s="34"/>
      <c r="P36" s="34"/>
      <c r="X36" s="28"/>
      <c r="Z36" s="47"/>
    </row>
    <row r="37" spans="1:35" ht="18" customHeight="1">
      <c r="A37" s="14"/>
      <c r="B37" s="15"/>
      <c r="C37" s="14"/>
      <c r="D37" s="14"/>
      <c r="E37" s="44"/>
      <c r="F37" s="16"/>
      <c r="G37" s="17"/>
      <c r="H37" s="44"/>
      <c r="I37" s="44"/>
      <c r="J37" s="48" t="s">
        <v>20</v>
      </c>
      <c r="K37" s="49">
        <f>MAX(A53:A85)</f>
        <v>1350</v>
      </c>
      <c r="L37" s="18"/>
      <c r="M37" s="14"/>
      <c r="N37" s="46"/>
      <c r="O37" s="34"/>
      <c r="P37" s="34"/>
      <c r="Z37" s="28"/>
      <c r="AC37" s="28"/>
    </row>
    <row r="38" spans="1:35" ht="18" customHeight="1">
      <c r="A38" s="14"/>
      <c r="B38" s="50"/>
      <c r="C38" s="14"/>
      <c r="D38" s="14"/>
      <c r="E38" s="44"/>
      <c r="F38" s="14"/>
      <c r="G38" s="44"/>
      <c r="H38" s="51"/>
      <c r="I38" s="51"/>
      <c r="J38" s="48" t="s">
        <v>21</v>
      </c>
      <c r="K38" s="49">
        <f>SUM(F53:F85)</f>
        <v>675</v>
      </c>
      <c r="L38" s="18"/>
      <c r="M38" s="14"/>
      <c r="N38" s="46"/>
      <c r="O38" s="34"/>
      <c r="P38" s="34"/>
      <c r="AC38" s="28"/>
      <c r="AD38" s="32"/>
    </row>
    <row r="39" spans="1:35" ht="18" customHeight="1">
      <c r="A39" s="14"/>
      <c r="B39" s="15"/>
      <c r="C39" s="14"/>
      <c r="D39" s="14"/>
      <c r="E39" s="44"/>
      <c r="F39" s="14"/>
      <c r="G39" s="14"/>
      <c r="H39" s="52"/>
      <c r="I39" s="52"/>
      <c r="J39" s="48" t="s">
        <v>22</v>
      </c>
      <c r="K39" s="36">
        <f>MAX(C53:C85)</f>
        <v>2250</v>
      </c>
      <c r="L39" s="18"/>
      <c r="M39" s="14"/>
      <c r="N39" s="46"/>
      <c r="AC39" s="28"/>
      <c r="AD39" s="41"/>
    </row>
    <row r="40" spans="1:35" ht="18" customHeight="1">
      <c r="E40" s="28"/>
      <c r="H40" s="54"/>
      <c r="I40" s="54"/>
      <c r="J40" s="54"/>
      <c r="K40" s="55"/>
      <c r="N40" s="29"/>
    </row>
    <row r="41" spans="1:35" ht="18" customHeight="1">
      <c r="H41" s="54"/>
      <c r="I41" s="54"/>
      <c r="J41" s="54"/>
      <c r="K41" s="55"/>
      <c r="N41" s="29"/>
    </row>
    <row r="42" spans="1:35">
      <c r="H42" s="54"/>
      <c r="I42" s="54"/>
      <c r="J42" s="54"/>
      <c r="K42" s="55"/>
      <c r="N42" s="29"/>
    </row>
    <row r="43" spans="1:35">
      <c r="N43" s="29"/>
    </row>
    <row r="44" spans="1:35">
      <c r="N44" s="29"/>
    </row>
    <row r="45" spans="1:35">
      <c r="F45" s="28"/>
      <c r="N45" s="29"/>
    </row>
    <row r="46" spans="1:35">
      <c r="F46" s="41"/>
      <c r="H46" s="56"/>
      <c r="I46" s="56"/>
      <c r="J46" s="56"/>
      <c r="N46" s="29"/>
    </row>
    <row r="47" spans="1:35">
      <c r="N47" s="29"/>
      <c r="AI47" s="28"/>
    </row>
    <row r="48" spans="1:35">
      <c r="N48" s="29"/>
      <c r="X48" s="28"/>
      <c r="AI48" s="28"/>
    </row>
    <row r="49" spans="1:35">
      <c r="N49" s="29"/>
      <c r="AI49" s="28"/>
    </row>
    <row r="50" spans="1:35">
      <c r="N50" s="29"/>
      <c r="AC50" s="28"/>
      <c r="AI50" s="28"/>
    </row>
    <row r="51" spans="1:35">
      <c r="N51" s="29"/>
      <c r="AD51" s="28"/>
      <c r="AI51" s="28"/>
    </row>
    <row r="52" spans="1:35">
      <c r="N52" s="29"/>
      <c r="AC52" s="28"/>
      <c r="AI52" s="28"/>
    </row>
    <row r="53" spans="1:35">
      <c r="A53" s="19">
        <f t="shared" ref="A53:A58" si="2">D3*F3</f>
        <v>60</v>
      </c>
      <c r="C53" s="19">
        <f t="shared" ref="C53:C58" si="3">D3*J3</f>
        <v>0</v>
      </c>
      <c r="F53" s="19">
        <f t="shared" ref="F53:F58" si="4">E3*F3</f>
        <v>60</v>
      </c>
      <c r="N53" s="29"/>
      <c r="AC53" s="28"/>
      <c r="AI53" s="28"/>
    </row>
    <row r="54" spans="1:35">
      <c r="A54" s="19">
        <f t="shared" si="2"/>
        <v>141</v>
      </c>
      <c r="C54" s="19">
        <f t="shared" si="3"/>
        <v>1300</v>
      </c>
      <c r="F54" s="19">
        <f t="shared" si="4"/>
        <v>141</v>
      </c>
      <c r="N54" s="29"/>
      <c r="AC54" s="28"/>
      <c r="AD54" s="31"/>
    </row>
    <row r="55" spans="1:35">
      <c r="A55" s="19">
        <f t="shared" si="2"/>
        <v>0</v>
      </c>
      <c r="C55" s="19">
        <f t="shared" si="3"/>
        <v>0</v>
      </c>
      <c r="F55" s="19">
        <f t="shared" si="4"/>
        <v>0</v>
      </c>
      <c r="N55" s="29"/>
      <c r="AC55" s="28"/>
      <c r="AD55" s="31"/>
    </row>
    <row r="56" spans="1:35">
      <c r="A56" s="19">
        <f t="shared" si="2"/>
        <v>900</v>
      </c>
      <c r="C56" s="19">
        <f t="shared" si="3"/>
        <v>1200</v>
      </c>
      <c r="F56" s="19">
        <f t="shared" si="4"/>
        <v>0</v>
      </c>
      <c r="N56" s="29"/>
      <c r="AC56" s="28"/>
      <c r="AD56" s="31"/>
    </row>
    <row r="57" spans="1:35">
      <c r="A57" s="19">
        <f t="shared" si="2"/>
        <v>400</v>
      </c>
      <c r="C57" s="19">
        <f t="shared" si="3"/>
        <v>1200</v>
      </c>
      <c r="F57" s="19">
        <f t="shared" si="4"/>
        <v>0</v>
      </c>
      <c r="N57" s="29"/>
      <c r="X57" s="28"/>
      <c r="AC57" s="28"/>
      <c r="AD57" s="31"/>
    </row>
    <row r="58" spans="1:35">
      <c r="A58" s="19">
        <f t="shared" si="2"/>
        <v>1350</v>
      </c>
      <c r="C58" s="19">
        <f t="shared" si="3"/>
        <v>1350</v>
      </c>
      <c r="F58" s="19">
        <f t="shared" si="4"/>
        <v>0</v>
      </c>
      <c r="N58" s="29"/>
      <c r="AC58" s="28"/>
      <c r="AD58" s="31"/>
    </row>
    <row r="59" spans="1:35">
      <c r="A59" s="19">
        <f>D3*F3</f>
        <v>60</v>
      </c>
      <c r="C59" s="19">
        <f>D3*J3</f>
        <v>0</v>
      </c>
      <c r="F59" s="19">
        <f>E3*F3</f>
        <v>60</v>
      </c>
      <c r="N59" s="29"/>
    </row>
    <row r="60" spans="1:35">
      <c r="A60" s="19">
        <f t="shared" ref="A60:A85" si="5">D10*F10</f>
        <v>125</v>
      </c>
      <c r="C60" s="19">
        <f t="shared" ref="C60:C85" si="6">D10*J10</f>
        <v>570</v>
      </c>
      <c r="F60" s="19">
        <f t="shared" ref="F60:F85" si="7">E10*F10</f>
        <v>125</v>
      </c>
      <c r="N60" s="29"/>
    </row>
    <row r="61" spans="1:35">
      <c r="A61" s="19">
        <f t="shared" si="5"/>
        <v>40</v>
      </c>
      <c r="C61" s="19">
        <f t="shared" si="6"/>
        <v>80</v>
      </c>
      <c r="F61" s="19">
        <f t="shared" si="7"/>
        <v>40</v>
      </c>
      <c r="N61" s="29"/>
      <c r="AC61" s="28"/>
    </row>
    <row r="62" spans="1:35">
      <c r="A62" s="19">
        <f t="shared" si="5"/>
        <v>60</v>
      </c>
      <c r="C62" s="19">
        <f t="shared" si="6"/>
        <v>1600</v>
      </c>
      <c r="F62" s="19">
        <f t="shared" si="7"/>
        <v>60</v>
      </c>
      <c r="N62" s="29"/>
      <c r="AD62" s="28"/>
    </row>
    <row r="63" spans="1:35">
      <c r="A63" s="19">
        <f t="shared" si="5"/>
        <v>40</v>
      </c>
      <c r="C63" s="19">
        <f t="shared" si="6"/>
        <v>80</v>
      </c>
      <c r="F63" s="19">
        <f t="shared" si="7"/>
        <v>40</v>
      </c>
      <c r="N63" s="29"/>
      <c r="AC63" s="28"/>
      <c r="AD63" s="31"/>
    </row>
    <row r="64" spans="1:35">
      <c r="A64" s="19">
        <f>D14*F14</f>
        <v>30</v>
      </c>
      <c r="C64" s="19">
        <f t="shared" si="6"/>
        <v>60</v>
      </c>
      <c r="F64" s="19">
        <f>E14*F14</f>
        <v>30</v>
      </c>
      <c r="N64" s="29"/>
      <c r="AC64" s="28"/>
      <c r="AD64" s="31"/>
    </row>
    <row r="65" spans="1:30">
      <c r="A65" s="19">
        <f t="shared" si="5"/>
        <v>60</v>
      </c>
      <c r="C65" s="19">
        <f t="shared" si="6"/>
        <v>1600</v>
      </c>
      <c r="F65" s="19">
        <f t="shared" si="7"/>
        <v>60</v>
      </c>
      <c r="N65" s="29"/>
      <c r="X65" s="28"/>
      <c r="AC65" s="28"/>
      <c r="AD65" s="31"/>
    </row>
    <row r="66" spans="1:30">
      <c r="A66" s="19">
        <f t="shared" si="5"/>
        <v>45</v>
      </c>
      <c r="C66" s="19">
        <f t="shared" si="6"/>
        <v>135</v>
      </c>
      <c r="F66" s="19">
        <f t="shared" si="7"/>
        <v>45</v>
      </c>
      <c r="N66" s="29"/>
      <c r="AC66" s="28"/>
      <c r="AD66" s="31"/>
    </row>
    <row r="67" spans="1:30">
      <c r="A67" s="19">
        <f t="shared" si="5"/>
        <v>120</v>
      </c>
      <c r="C67" s="19">
        <f t="shared" si="6"/>
        <v>360</v>
      </c>
      <c r="F67" s="19">
        <f t="shared" si="7"/>
        <v>0</v>
      </c>
      <c r="N67" s="29"/>
      <c r="AC67" s="28"/>
      <c r="AD67" s="31"/>
    </row>
    <row r="68" spans="1:30">
      <c r="A68" s="19">
        <f t="shared" si="5"/>
        <v>750</v>
      </c>
      <c r="C68" s="19">
        <f t="shared" si="6"/>
        <v>2250</v>
      </c>
      <c r="F68" s="19">
        <f t="shared" si="7"/>
        <v>0</v>
      </c>
      <c r="N68" s="29"/>
    </row>
    <row r="69" spans="1:30">
      <c r="A69" s="19">
        <f t="shared" si="5"/>
        <v>0</v>
      </c>
      <c r="C69" s="19">
        <f t="shared" si="6"/>
        <v>0</v>
      </c>
      <c r="F69" s="19">
        <f t="shared" si="7"/>
        <v>0</v>
      </c>
      <c r="N69" s="29"/>
    </row>
    <row r="70" spans="1:30">
      <c r="A70" s="19">
        <f t="shared" si="5"/>
        <v>0</v>
      </c>
      <c r="C70" s="19">
        <f t="shared" si="6"/>
        <v>0</v>
      </c>
      <c r="F70" s="19">
        <f t="shared" si="7"/>
        <v>0</v>
      </c>
      <c r="N70" s="29"/>
    </row>
    <row r="71" spans="1:30">
      <c r="A71" s="19">
        <f t="shared" si="5"/>
        <v>6</v>
      </c>
      <c r="C71" s="19">
        <f t="shared" si="6"/>
        <v>0</v>
      </c>
      <c r="F71" s="19">
        <f t="shared" si="7"/>
        <v>6</v>
      </c>
      <c r="N71" s="29"/>
    </row>
    <row r="72" spans="1:30">
      <c r="A72" s="19">
        <f t="shared" si="5"/>
        <v>800</v>
      </c>
      <c r="C72" s="19">
        <f t="shared" si="6"/>
        <v>100</v>
      </c>
      <c r="F72" s="19">
        <f t="shared" si="7"/>
        <v>0</v>
      </c>
      <c r="N72" s="29"/>
      <c r="AC72" s="28"/>
    </row>
    <row r="73" spans="1:30">
      <c r="A73" s="19">
        <f t="shared" si="5"/>
        <v>500</v>
      </c>
      <c r="C73" s="19">
        <f t="shared" si="6"/>
        <v>1500</v>
      </c>
      <c r="F73" s="19">
        <f t="shared" si="7"/>
        <v>0</v>
      </c>
      <c r="N73" s="29"/>
      <c r="X73" s="28"/>
      <c r="AC73" s="28"/>
      <c r="AD73" s="37"/>
    </row>
    <row r="74" spans="1:30">
      <c r="A74" s="19">
        <f t="shared" si="5"/>
        <v>80</v>
      </c>
      <c r="C74" s="19">
        <f t="shared" si="6"/>
        <v>400</v>
      </c>
      <c r="F74" s="19">
        <f t="shared" si="7"/>
        <v>0</v>
      </c>
      <c r="N74" s="29"/>
      <c r="X74" s="28"/>
      <c r="AC74" s="28"/>
      <c r="AD74" s="37"/>
    </row>
    <row r="75" spans="1:30">
      <c r="A75" s="19">
        <f t="shared" si="5"/>
        <v>650</v>
      </c>
      <c r="C75" s="19">
        <f t="shared" si="6"/>
        <v>1950</v>
      </c>
      <c r="F75" s="19">
        <f t="shared" si="7"/>
        <v>0</v>
      </c>
      <c r="N75" s="29"/>
      <c r="X75" s="28"/>
    </row>
    <row r="76" spans="1:30">
      <c r="A76" s="19">
        <f t="shared" si="5"/>
        <v>1000</v>
      </c>
      <c r="C76" s="19">
        <f t="shared" si="6"/>
        <v>1500</v>
      </c>
      <c r="F76" s="19">
        <f t="shared" si="7"/>
        <v>0</v>
      </c>
      <c r="N76" s="29"/>
      <c r="AC76" s="28"/>
      <c r="AD76" s="37"/>
    </row>
    <row r="77" spans="1:30">
      <c r="A77" s="19">
        <f t="shared" si="5"/>
        <v>4</v>
      </c>
      <c r="C77" s="19">
        <f t="shared" si="6"/>
        <v>25</v>
      </c>
      <c r="F77" s="19">
        <f t="shared" si="7"/>
        <v>4</v>
      </c>
      <c r="N77" s="29"/>
      <c r="X77" s="28"/>
      <c r="Z77" s="31"/>
      <c r="AC77" s="28"/>
      <c r="AD77" s="37"/>
    </row>
    <row r="78" spans="1:30">
      <c r="A78" s="19">
        <f t="shared" si="5"/>
        <v>4</v>
      </c>
      <c r="C78" s="19">
        <f t="shared" si="6"/>
        <v>25</v>
      </c>
      <c r="F78" s="19">
        <f t="shared" si="7"/>
        <v>4</v>
      </c>
      <c r="N78" s="29"/>
      <c r="X78" s="28"/>
      <c r="Z78" s="31"/>
      <c r="AC78" s="28"/>
      <c r="AD78" s="37"/>
    </row>
    <row r="79" spans="1:30">
      <c r="A79" s="19">
        <f t="shared" si="5"/>
        <v>500</v>
      </c>
      <c r="C79" s="19">
        <f t="shared" si="6"/>
        <v>1500</v>
      </c>
      <c r="F79" s="19">
        <f t="shared" si="7"/>
        <v>0</v>
      </c>
      <c r="N79" s="29"/>
      <c r="X79" s="28"/>
      <c r="Z79" s="31"/>
      <c r="AC79" s="28"/>
      <c r="AD79" s="37"/>
    </row>
    <row r="80" spans="1:30">
      <c r="A80" s="19">
        <f t="shared" si="5"/>
        <v>0</v>
      </c>
      <c r="C80" s="19">
        <f t="shared" si="6"/>
        <v>0</v>
      </c>
      <c r="F80" s="19">
        <f t="shared" si="7"/>
        <v>0</v>
      </c>
      <c r="N80" s="29"/>
      <c r="X80" s="28"/>
      <c r="Z80" s="31"/>
      <c r="AC80" s="28"/>
      <c r="AD80" s="37"/>
    </row>
    <row r="81" spans="1:29">
      <c r="A81" s="19">
        <f t="shared" si="5"/>
        <v>0</v>
      </c>
      <c r="C81" s="19">
        <f t="shared" si="6"/>
        <v>0</v>
      </c>
      <c r="F81" s="19">
        <f t="shared" si="7"/>
        <v>0</v>
      </c>
      <c r="N81" s="29"/>
    </row>
    <row r="82" spans="1:29">
      <c r="A82" s="19">
        <f t="shared" si="5"/>
        <v>0</v>
      </c>
      <c r="C82" s="19">
        <f t="shared" si="6"/>
        <v>0</v>
      </c>
      <c r="F82" s="19">
        <f t="shared" si="7"/>
        <v>0</v>
      </c>
      <c r="N82" s="29"/>
    </row>
    <row r="83" spans="1:29">
      <c r="A83" s="19">
        <f t="shared" si="5"/>
        <v>0</v>
      </c>
      <c r="C83" s="19">
        <f t="shared" si="6"/>
        <v>0</v>
      </c>
      <c r="F83" s="19">
        <f t="shared" si="7"/>
        <v>0</v>
      </c>
      <c r="N83" s="29"/>
    </row>
    <row r="84" spans="1:29">
      <c r="A84" s="19">
        <f t="shared" si="5"/>
        <v>0</v>
      </c>
      <c r="C84" s="19">
        <f t="shared" si="6"/>
        <v>0</v>
      </c>
      <c r="F84" s="19">
        <f t="shared" si="7"/>
        <v>0</v>
      </c>
      <c r="N84" s="29"/>
      <c r="AC84" s="28"/>
    </row>
    <row r="85" spans="1:29">
      <c r="A85" s="19">
        <f t="shared" si="5"/>
        <v>0</v>
      </c>
      <c r="C85" s="19">
        <f t="shared" si="6"/>
        <v>0</v>
      </c>
      <c r="F85" s="19">
        <f t="shared" si="7"/>
        <v>0</v>
      </c>
      <c r="N85" s="29"/>
      <c r="AC85" s="28"/>
    </row>
    <row r="86" spans="1:29">
      <c r="H86" s="19"/>
      <c r="I86" s="19"/>
      <c r="J86" s="19"/>
      <c r="K86" s="19"/>
      <c r="L86" s="19"/>
      <c r="AC86" s="28"/>
    </row>
    <row r="87" spans="1:29">
      <c r="H87" s="19"/>
      <c r="I87" s="19"/>
      <c r="J87" s="19"/>
      <c r="K87" s="19"/>
      <c r="L87" s="19"/>
    </row>
    <row r="88" spans="1:29">
      <c r="H88" s="19"/>
      <c r="I88" s="19"/>
      <c r="J88" s="19"/>
      <c r="K88" s="19"/>
      <c r="L88" s="19"/>
      <c r="AC88" s="28"/>
    </row>
    <row r="90" spans="1:29">
      <c r="V90" s="19"/>
      <c r="AC90" s="28"/>
    </row>
    <row r="91" spans="1:29">
      <c r="V91" s="19"/>
      <c r="AC91" s="28"/>
    </row>
    <row r="92" spans="1:29">
      <c r="V92" s="19"/>
      <c r="AC92" s="28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Load Calcs</vt:lpstr>
      <vt:lpstr>Projected Load Calcs</vt:lpstr>
      <vt:lpstr>Example of Good Loads</vt:lpstr>
      <vt:lpstr>Example of Bad Loads </vt:lpstr>
    </vt:vector>
  </TitlesOfParts>
  <Company>Robbins Alternate Energies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Robbins</dc:creator>
  <cp:lastModifiedBy>Sarah  Raymer</cp:lastModifiedBy>
  <cp:lastPrinted>1999-08-31T18:34:09Z</cp:lastPrinted>
  <dcterms:created xsi:type="dcterms:W3CDTF">1999-06-29T19:24:07Z</dcterms:created>
  <dcterms:modified xsi:type="dcterms:W3CDTF">2012-09-07T12:57:20Z</dcterms:modified>
</cp:coreProperties>
</file>